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ST. HOSPITAL DE CAMPANHA" sheetId="1" r:id="rId4"/>
  </sheets>
  <definedNames/>
  <calcPr/>
  <extLst>
    <ext uri="GoogleSheetsCustomDataVersion1">
      <go:sheetsCustomData xmlns:go="http://customooxmlschemas.google.com/" r:id="rId5" roundtripDataSignature="AMtx7mi7fu8LQGAMtS4T0j0nZ3Cxm4zX6w=="/>
    </ext>
  </extLst>
</workbook>
</file>

<file path=xl/sharedStrings.xml><?xml version="1.0" encoding="utf-8"?>
<sst xmlns="http://schemas.openxmlformats.org/spreadsheetml/2006/main" count="115" uniqueCount="107">
  <si>
    <t>1ª RELAÇÃO</t>
  </si>
  <si>
    <t>2ª RELAÇÃO</t>
  </si>
  <si>
    <t>ITEM</t>
  </si>
  <si>
    <t>EQUIP / MOB / MATE</t>
  </si>
  <si>
    <t>QTD.</t>
  </si>
  <si>
    <t>VALOR UNITÁRIO</t>
  </si>
  <si>
    <t>VALOR TOTAL 1</t>
  </si>
  <si>
    <t>VALOR TOTAL 2</t>
  </si>
  <si>
    <t>VALOR TOTAL (1+2)</t>
  </si>
  <si>
    <t>QUANT. ADQUIRIDA FINAL</t>
  </si>
  <si>
    <t>VALOR TOTAL ADQUIRIDO</t>
  </si>
  <si>
    <t>VALOR SOLICITADO MENOS VALOR PAGO</t>
  </si>
  <si>
    <t>ARMARIO ALTO EM AÇO</t>
  </si>
  <si>
    <t>ARMÁRIO BAIXO EM AÇO</t>
  </si>
  <si>
    <t>ARMÁRIO PARA GUARDA DE MATERIAL ESTERILIZADO</t>
  </si>
  <si>
    <t>AVENTAL PUMBLÍFERO</t>
  </si>
  <si>
    <t>BALDE CILÍNDRICO, PORTA DETRITOS 30L</t>
  </si>
  <si>
    <t>BALDE CILÍNDRICO, PORTA DETRITOS 50L</t>
  </si>
  <si>
    <t>BOLSA VÁVULA MÁSCARA (AMBU) = REANIMADOR PULMONAR ADULTO</t>
  </si>
  <si>
    <t>BOMBA DE INFUSÃO PARA DIETA (COMODATO) - ADQUIRIDA POSTERIORMENTE</t>
  </si>
  <si>
    <t>CADEIRA CAIXA ALTA</t>
  </si>
  <si>
    <t>CADEIRA DE RODAS ADULTO</t>
  </si>
  <si>
    <t>CADEIRA DE RODAS OBESO</t>
  </si>
  <si>
    <t>CADEIRA FIXA, INJETADA (EMPILHÁVEL)</t>
  </si>
  <si>
    <t>CADEIRA PARA BANHO</t>
  </si>
  <si>
    <t>CAMA HOSPITALAR MECÂNICA COM COLCHÃO</t>
  </si>
  <si>
    <t>CÂMARA CIENTÍFICA 500 L</t>
  </si>
  <si>
    <t>CARDIOVERSOR / DESFIBRILADOR</t>
  </si>
  <si>
    <t>CARRINHO PARA PALLET</t>
  </si>
  <si>
    <t>CARRO DE EMERGÊNCIA COM 4 GAVETAS E RODÍZIOS</t>
  </si>
  <si>
    <t>CARRO FECHADO PARA ROUPA SUJA/MATERIAL EXPURGO</t>
  </si>
  <si>
    <t>CARRO MACA HOSPITALAR</t>
  </si>
  <si>
    <t>CARRO PARA CURATIVO</t>
  </si>
  <si>
    <t>CARRO PARA MATERIAL CONTAMINADO</t>
  </si>
  <si>
    <t>CARRO PARA TRANSPORTE DE OXIGÊNIO</t>
  </si>
  <si>
    <t>CARRO PARA TRANSPORTE FECHADO – FARMÁCIA / CC</t>
  </si>
  <si>
    <t>CARRO PLATAFORMA</t>
  </si>
  <si>
    <t>COLCHÃO HOSPITALAR EM NAPA D33</t>
  </si>
  <si>
    <t>CONJUNTO DE PISTOLAS (ÁGUA E AR COMPRIMIDO)</t>
  </si>
  <si>
    <t>CUFFÔMETRO</t>
  </si>
  <si>
    <t>ESFIGMOMANÔMETRO ADULTO</t>
  </si>
  <si>
    <t>ESFIGMOMANÔMETRO OBESO</t>
  </si>
  <si>
    <t>ESTANTE INDUSTRIAL COM PRATELEIRAS</t>
  </si>
  <si>
    <t>ESTETOSCÓPIO COMPLETO ADULTO</t>
  </si>
  <si>
    <t>FOTÓFORO</t>
  </si>
  <si>
    <t>HAMPER / SUPORTE HAMPER</t>
  </si>
  <si>
    <t>LAVADORA DE ALTA PRESSÃO ÁGUA QUENTE</t>
  </si>
  <si>
    <t>LAVADORA ULTRASSÔNICA</t>
  </si>
  <si>
    <t>LONGARINA COM 03 LUGARES</t>
  </si>
  <si>
    <t>LUVA PLUMBÍFERA</t>
  </si>
  <si>
    <t>MANTA TERMICA COM AQUECEDOR</t>
  </si>
  <si>
    <t>MESA CABECEIRA COM SUPORTE PARA REFEIÇÃO</t>
  </si>
  <si>
    <t>MOCHO GIRATÓRIO</t>
  </si>
  <si>
    <t>MONITOR MULTIPARAMÉTRICO</t>
  </si>
  <si>
    <t>MONITOR MULTIPARAMÉTRICO COM CAPNOGRAFIA</t>
  </si>
  <si>
    <t>NEGATOSCÓPIO DE PAREDE</t>
  </si>
  <si>
    <t>ÓCULOS PLUMBÍFERO</t>
  </si>
  <si>
    <t>OFTALMOSCÓPIO DIRETO</t>
  </si>
  <si>
    <t>OTOSCÓPIO</t>
  </si>
  <si>
    <t>OXIMETRO DE PULSO</t>
  </si>
  <si>
    <t>PALLET</t>
  </si>
  <si>
    <t>PROTETOR DE TIREÓIDE</t>
  </si>
  <si>
    <t>RAIO-X MÓVEL</t>
  </si>
  <si>
    <t>REANIMADOR PULMONAR ADULTO (ambu)</t>
  </si>
  <si>
    <t>SECADORA DE TRAQUEIAS</t>
  </si>
  <si>
    <t>SELADORA DE GRAU CIRÚRGICO</t>
  </si>
  <si>
    <t>SELADORA PARA FRACIONAMENTO DE MEDICAMENTO</t>
  </si>
  <si>
    <t>SUPORTE DE SORO</t>
  </si>
  <si>
    <t>SUPORTE PARA AVENTAL RADIOLÓGICO</t>
  </si>
  <si>
    <t>TERMODESINFECTORA 300L</t>
  </si>
  <si>
    <t>TERMOHIGRÔMETRO</t>
  </si>
  <si>
    <t>TERMÔMETRO INFRAVERMELHO</t>
  </si>
  <si>
    <t>ULTRASSOM PORTÁTIL</t>
  </si>
  <si>
    <t>UNIDADE ELETROCIRÚRGICA</t>
  </si>
  <si>
    <t>VÁLVULA REGULADORA COM FLUXÔMETRO PARA OXIGÊNIO</t>
  </si>
  <si>
    <t>VENTILADOR PULMONAR</t>
  </si>
  <si>
    <t>VIDEOFIBROSCÓPIO OU: VIDEOLARINGOSCÓPIO</t>
  </si>
  <si>
    <t>KIT DE PEQUENA CIRUGIA</t>
  </si>
  <si>
    <t>KIT PARA SONDAGEM VESICAL</t>
  </si>
  <si>
    <t>KIT PARA DRENAGEM TORACICA</t>
  </si>
  <si>
    <t>ASPIRADOR DE SECREÇÃO PORTÁTIL</t>
  </si>
  <si>
    <t>TUBO ENDOTRAQUIAL 8,5MM</t>
  </si>
  <si>
    <t>BOMBA DE INFUSÃO VOLUMÉTRICA PERISTÁLTICA</t>
  </si>
  <si>
    <t>BIRÔS</t>
  </si>
  <si>
    <t>CAIXA BOX ORGANIZADORA PARA MEDICAÇÃO - BINS</t>
  </si>
  <si>
    <t>ELETROCARDIOGRAFO PORTATIL</t>
  </si>
  <si>
    <t>FOCO CLINICO</t>
  </si>
  <si>
    <t>FRIGOBAR</t>
  </si>
  <si>
    <t>LANTERNA CLINICA</t>
  </si>
  <si>
    <t>ESCADA 2 DEGRAUS</t>
  </si>
  <si>
    <t>MESA AUXILIAR EM INOX</t>
  </si>
  <si>
    <t xml:space="preserve">MESA EM MAYO </t>
  </si>
  <si>
    <t>BELICHE</t>
  </si>
  <si>
    <t>CARRO P/ DISTRIBUIÇÃO DE MATERIAL ESTERILIZADO</t>
  </si>
  <si>
    <t>LARINGOSCÓPIO COMPLETO ADULTO</t>
  </si>
  <si>
    <t>TOTAL</t>
  </si>
  <si>
    <t>MMH</t>
  </si>
  <si>
    <t>ITENS OFÍCIOS</t>
  </si>
  <si>
    <t>VALOR REPASSADO OFÍCIO 65/2020</t>
  </si>
  <si>
    <t>BOMBA À VACUO</t>
  </si>
  <si>
    <t>SISTEMA (ITENS INVESTIMENTO)</t>
  </si>
  <si>
    <t>CAMA TIPO BELICHE</t>
  </si>
  <si>
    <t xml:space="preserve">VALOR TOTAL(1+2) - VALOR TOTAL ADQUIRIDO </t>
  </si>
  <si>
    <t>IMPRESSORA DRY P/ FILMES RADIOLÓGICOS + FILME</t>
  </si>
  <si>
    <t>OBS: VALOR DEVOLVIDO PELA SPDM</t>
  </si>
  <si>
    <t>OBS: O VALOR R$66,10 FOI ACRESCENTADO NO RELATÓRIO FINAL DA PREST. DE CONTAS. R$0,86 REFERE-SE AOS ARREDONDAMENTOS</t>
  </si>
  <si>
    <t xml:space="preserve">Ressarcimento para FMS em 10/07/2020 (Ver relatório de Análise Financeiro)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</si>
</sst>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R$&quot;* #,##0.00_);_(&quot;E$&quot;* \(#,##0.00\);_(&quot;R$&quot;* &quot;-&quot;??_);_(@_)"/>
    <numFmt numFmtId="165" formatCode="&quot;R$&quot;\ #,##0.00"/>
    <numFmt numFmtId="166" formatCode="_-&quot;R$&quot;\ * #,##0.00_-;\-&quot;R$&quot;\ * #,##0.00_-;_-&quot;R$&quot;\ * &quot;-&quot;??_-;_-@"/>
    <numFmt numFmtId="167" formatCode="_-[$R$-416]\ * #,##0.00_-;\-[$R$-416]\ * #,##0.00_-;_-[$R$-416]\ * &quot;-&quot;??_-;_-@"/>
    <numFmt numFmtId="168" formatCode="_-* #,##0.00_-;\-* #,##0.00_-;_-* &quot;-&quot;??_-;_-@"/>
  </numFmts>
  <fonts count="13">
    <font>
      <sz val="10.0"/>
      <color rgb="FF000000"/>
      <name val="Arial"/>
    </font>
    <font>
      <b/>
      <sz val="18.0"/>
      <color theme="1"/>
      <name val="Arial"/>
    </font>
    <font>
      <b/>
      <sz val="12.0"/>
      <color theme="1"/>
      <name val="Arial"/>
    </font>
    <font/>
    <font>
      <sz val="12.0"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sz val="10.0"/>
      <color rgb="FFFF0000"/>
      <name val="Arial"/>
    </font>
    <font>
      <b/>
      <sz val="10.0"/>
      <color rgb="FF17365D"/>
      <name val="Arial"/>
    </font>
    <font>
      <b/>
      <sz val="10.0"/>
      <color rgb="FFFF0000"/>
      <name val="Arial"/>
    </font>
    <font>
      <color theme="1"/>
      <name val="Calibri"/>
    </font>
    <font>
      <b/>
      <sz val="12.0"/>
      <color rgb="FFFF0000"/>
      <name val="Arial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</fills>
  <borders count="29">
    <border/>
    <border>
      <left style="thin">
        <color rgb="FF000000"/>
      </lef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right style="medium">
        <color rgb="FF000000"/>
      </right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3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left" vertical="center"/>
    </xf>
    <xf borderId="7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shrinkToFit="0" vertical="center" wrapText="1"/>
    </xf>
    <xf borderId="9" fillId="2" fontId="2" numFmtId="0" xfId="0" applyAlignment="1" applyBorder="1" applyFill="1" applyFont="1">
      <alignment horizontal="center" vertical="center"/>
    </xf>
    <xf borderId="5" fillId="2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horizontal="center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5" fillId="3" fontId="2" numFmtId="0" xfId="0" applyAlignment="1" applyBorder="1" applyFill="1" applyFont="1">
      <alignment horizontal="center"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5" fillId="0" fontId="4" numFmtId="164" xfId="0" applyAlignment="1" applyBorder="1" applyFont="1" applyNumberFormat="1">
      <alignment shrinkToFit="0" vertical="center" wrapText="1"/>
    </xf>
    <xf borderId="8" fillId="0" fontId="4" numFmtId="164" xfId="0" applyAlignment="1" applyBorder="1" applyFont="1" applyNumberFormat="1">
      <alignment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5" fillId="2" fontId="4" numFmtId="164" xfId="0" applyAlignment="1" applyBorder="1" applyFont="1" applyNumberFormat="1">
      <alignment shrinkToFit="0" vertical="center" wrapText="1"/>
    </xf>
    <xf borderId="6" fillId="0" fontId="4" numFmtId="164" xfId="0" applyAlignment="1" applyBorder="1" applyFont="1" applyNumberFormat="1">
      <alignment shrinkToFit="0" vertical="center" wrapText="1"/>
    </xf>
    <xf borderId="7" fillId="2" fontId="4" numFmtId="0" xfId="0" applyAlignment="1" applyBorder="1" applyFont="1">
      <alignment horizontal="center" shrinkToFit="0" vertical="center" wrapText="1"/>
    </xf>
    <xf borderId="8" fillId="2" fontId="4" numFmtId="164" xfId="0" applyAlignment="1" applyBorder="1" applyFont="1" applyNumberFormat="1">
      <alignment shrinkToFit="0" vertical="center" wrapText="1"/>
    </xf>
    <xf borderId="13" fillId="0" fontId="4" numFmtId="165" xfId="0" applyAlignment="1" applyBorder="1" applyFont="1" applyNumberFormat="1">
      <alignment shrinkToFit="0" vertical="center" wrapText="1"/>
    </xf>
    <xf borderId="0" fillId="0" fontId="5" numFmtId="166" xfId="0" applyAlignment="1" applyFont="1" applyNumberFormat="1">
      <alignment shrinkToFit="0" wrapText="1"/>
    </xf>
    <xf borderId="0" fillId="0" fontId="5" numFmtId="0" xfId="0" applyAlignment="1" applyFont="1">
      <alignment shrinkToFit="0" wrapText="1"/>
    </xf>
    <xf borderId="5" fillId="0" fontId="4" numFmtId="167" xfId="0" applyAlignment="1" applyBorder="1" applyFont="1" applyNumberFormat="1">
      <alignment shrinkToFit="0" vertical="center" wrapText="1"/>
    </xf>
    <xf borderId="5" fillId="2" fontId="4" numFmtId="167" xfId="0" applyAlignment="1" applyBorder="1" applyFont="1" applyNumberFormat="1">
      <alignment shrinkToFit="0" vertical="center" wrapText="1"/>
    </xf>
    <xf borderId="9" fillId="2" fontId="4" numFmtId="165" xfId="0" applyAlignment="1" applyBorder="1" applyFont="1" applyNumberFormat="1">
      <alignment shrinkToFit="0" vertical="center" wrapText="1"/>
    </xf>
    <xf borderId="8" fillId="2" fontId="4" numFmtId="167" xfId="0" applyAlignment="1" applyBorder="1" applyFont="1" applyNumberFormat="1">
      <alignment shrinkToFit="0" vertical="center" wrapText="1"/>
    </xf>
    <xf borderId="6" fillId="4" fontId="4" numFmtId="0" xfId="0" applyAlignment="1" applyBorder="1" applyFill="1" applyFont="1">
      <alignment horizontal="left" shrinkToFit="0" vertical="center" wrapText="1"/>
    </xf>
    <xf borderId="14" fillId="2" fontId="4" numFmtId="0" xfId="0" applyAlignment="1" applyBorder="1" applyFont="1">
      <alignment horizontal="left" shrinkToFit="0" vertical="center" wrapText="1"/>
    </xf>
    <xf borderId="14" fillId="5" fontId="4" numFmtId="0" xfId="0" applyAlignment="1" applyBorder="1" applyFill="1" applyFont="1">
      <alignment horizontal="left" shrinkToFit="0" vertical="center" wrapText="1"/>
    </xf>
    <xf borderId="7" fillId="5" fontId="4" numFmtId="0" xfId="0" applyAlignment="1" applyBorder="1" applyFont="1">
      <alignment horizontal="center" shrinkToFit="0" vertical="center" wrapText="1"/>
    </xf>
    <xf borderId="5" fillId="5" fontId="4" numFmtId="167" xfId="0" applyAlignment="1" applyBorder="1" applyFont="1" applyNumberFormat="1">
      <alignment shrinkToFit="0" vertical="center" wrapText="1"/>
    </xf>
    <xf borderId="8" fillId="5" fontId="4" numFmtId="164" xfId="0" applyAlignment="1" applyBorder="1" applyFont="1" applyNumberFormat="1">
      <alignment shrinkToFit="0" vertical="center" wrapText="1"/>
    </xf>
    <xf borderId="9" fillId="5" fontId="4" numFmtId="0" xfId="0" applyAlignment="1" applyBorder="1" applyFont="1">
      <alignment horizontal="center" shrinkToFit="0" vertical="center" wrapText="1"/>
    </xf>
    <xf borderId="5" fillId="5" fontId="4" numFmtId="164" xfId="0" applyAlignment="1" applyBorder="1" applyFont="1" applyNumberFormat="1">
      <alignment shrinkToFit="0" vertical="center" wrapText="1"/>
    </xf>
    <xf borderId="14" fillId="5" fontId="4" numFmtId="164" xfId="0" applyAlignment="1" applyBorder="1" applyFont="1" applyNumberFormat="1">
      <alignment shrinkToFit="0" vertical="center" wrapText="1"/>
    </xf>
    <xf borderId="9" fillId="5" fontId="4" numFmtId="165" xfId="0" applyAlignment="1" applyBorder="1" applyFont="1" applyNumberFormat="1">
      <alignment shrinkToFit="0" vertical="center" wrapText="1"/>
    </xf>
    <xf borderId="5" fillId="2" fontId="4" numFmtId="166" xfId="0" applyAlignment="1" applyBorder="1" applyFont="1" applyNumberFormat="1">
      <alignment shrinkToFit="0" vertical="center" wrapText="1"/>
    </xf>
    <xf borderId="5" fillId="6" fontId="6" numFmtId="0" xfId="0" applyAlignment="1" applyBorder="1" applyFill="1" applyFont="1">
      <alignment horizontal="center" shrinkToFit="0" vertical="center" wrapText="1"/>
    </xf>
    <xf borderId="15" fillId="3" fontId="4" numFmtId="0" xfId="0" applyAlignment="1" applyBorder="1" applyFont="1">
      <alignment horizontal="center" shrinkToFit="0" vertical="center" wrapText="1"/>
    </xf>
    <xf borderId="16" fillId="3" fontId="4" numFmtId="167" xfId="0" applyAlignment="1" applyBorder="1" applyFont="1" applyNumberFormat="1">
      <alignment shrinkToFit="0" vertical="center" wrapText="1"/>
    </xf>
    <xf borderId="17" fillId="3" fontId="2" numFmtId="164" xfId="0" applyAlignment="1" applyBorder="1" applyFont="1" applyNumberFormat="1">
      <alignment shrinkToFit="0" vertical="center" wrapText="1"/>
    </xf>
    <xf borderId="5" fillId="2" fontId="2" numFmtId="164" xfId="0" applyAlignment="1" applyBorder="1" applyFont="1" applyNumberFormat="1">
      <alignment shrinkToFit="0" vertical="center" wrapText="1"/>
    </xf>
    <xf borderId="6" fillId="0" fontId="2" numFmtId="164" xfId="0" applyAlignment="1" applyBorder="1" applyFont="1" applyNumberFormat="1">
      <alignment shrinkToFit="0" vertical="center" wrapText="1"/>
    </xf>
    <xf borderId="8" fillId="0" fontId="2" numFmtId="164" xfId="0" applyAlignment="1" applyBorder="1" applyFont="1" applyNumberFormat="1">
      <alignment shrinkToFit="0" vertical="center" wrapText="1"/>
    </xf>
    <xf borderId="0" fillId="0" fontId="5" numFmtId="165" xfId="0" applyFont="1" applyNumberFormat="1"/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167" xfId="0" applyAlignment="1" applyFont="1" applyNumberFormat="1">
      <alignment shrinkToFit="0" vertical="center" wrapText="1"/>
    </xf>
    <xf borderId="0" fillId="0" fontId="4" numFmtId="164" xfId="0" applyAlignment="1" applyFont="1" applyNumberFormat="1">
      <alignment shrinkToFit="0" vertical="center" wrapText="1"/>
    </xf>
    <xf borderId="5" fillId="0" fontId="7" numFmtId="0" xfId="0" applyAlignment="1" applyBorder="1" applyFont="1">
      <alignment shrinkToFit="0" wrapText="1"/>
    </xf>
    <xf borderId="5" fillId="0" fontId="2" numFmtId="164" xfId="0" applyAlignment="1" applyBorder="1" applyFont="1" applyNumberFormat="1">
      <alignment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0" fillId="0" fontId="2" numFmtId="165" xfId="0" applyAlignment="1" applyFont="1" applyNumberFormat="1">
      <alignment shrinkToFit="0" vertical="center" wrapText="1"/>
    </xf>
    <xf borderId="0" fillId="0" fontId="7" numFmtId="0" xfId="0" applyAlignment="1" applyFont="1">
      <alignment shrinkToFit="0" wrapText="1"/>
    </xf>
    <xf borderId="19" fillId="3" fontId="2" numFmtId="166" xfId="0" applyAlignment="1" applyBorder="1" applyFont="1" applyNumberFormat="1">
      <alignment shrinkToFit="0" wrapText="1"/>
    </xf>
    <xf borderId="20" fillId="7" fontId="2" numFmtId="164" xfId="0" applyAlignment="1" applyBorder="1" applyFill="1" applyFont="1" applyNumberFormat="1">
      <alignment shrinkToFit="0" vertical="center" wrapText="1"/>
    </xf>
    <xf borderId="21" fillId="0" fontId="2" numFmtId="164" xfId="0" applyAlignment="1" applyBorder="1" applyFont="1" applyNumberFormat="1">
      <alignment shrinkToFit="0" vertical="center" wrapText="1"/>
    </xf>
    <xf borderId="22" fillId="7" fontId="2" numFmtId="165" xfId="0" applyAlignment="1" applyBorder="1" applyFont="1" applyNumberFormat="1">
      <alignment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14" fillId="8" fontId="5" numFmtId="168" xfId="0" applyAlignment="1" applyBorder="1" applyFill="1" applyFont="1" applyNumberFormat="1">
      <alignment shrinkToFit="0" vertical="center" wrapText="1"/>
    </xf>
    <xf borderId="15" fillId="8" fontId="8" numFmtId="166" xfId="0" applyAlignment="1" applyBorder="1" applyFont="1" applyNumberFormat="1">
      <alignment vertical="center"/>
    </xf>
    <xf borderId="23" fillId="0" fontId="5" numFmtId="0" xfId="0" applyBorder="1" applyFont="1"/>
    <xf borderId="24" fillId="7" fontId="2" numFmtId="166" xfId="0" applyBorder="1" applyFont="1" applyNumberFormat="1"/>
    <xf borderId="25" fillId="0" fontId="7" numFmtId="0" xfId="0" applyAlignment="1" applyBorder="1" applyFont="1">
      <alignment horizontal="center" shrinkToFit="0" vertical="center" wrapText="1"/>
    </xf>
    <xf borderId="26" fillId="8" fontId="5" numFmtId="168" xfId="0" applyAlignment="1" applyBorder="1" applyFont="1" applyNumberFormat="1">
      <alignment horizontal="center" vertical="center"/>
    </xf>
    <xf borderId="5" fillId="8" fontId="8" numFmtId="165" xfId="0" applyAlignment="1" applyBorder="1" applyFont="1" applyNumberFormat="1">
      <alignment shrinkToFit="0" vertical="center" wrapText="1"/>
    </xf>
    <xf borderId="24" fillId="9" fontId="7" numFmtId="0" xfId="0" applyAlignment="1" applyBorder="1" applyFill="1" applyFont="1">
      <alignment horizontal="center"/>
    </xf>
    <xf borderId="0" fillId="0" fontId="7" numFmtId="0" xfId="0" applyAlignment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7" numFmtId="164" xfId="0" applyAlignment="1" applyBorder="1" applyFont="1" applyNumberFormat="1">
      <alignment vertical="center"/>
    </xf>
    <xf borderId="25" fillId="0" fontId="4" numFmtId="0" xfId="0" applyAlignment="1" applyBorder="1" applyFont="1">
      <alignment horizontal="left" shrinkToFit="0" vertical="center" wrapText="1"/>
    </xf>
    <xf borderId="27" fillId="5" fontId="7" numFmtId="0" xfId="0" applyAlignment="1" applyBorder="1" applyFont="1">
      <alignment horizontal="left" vertical="center"/>
    </xf>
    <xf borderId="28" fillId="0" fontId="3" numFmtId="0" xfId="0" applyBorder="1" applyFont="1"/>
    <xf borderId="5" fillId="0" fontId="2" numFmtId="166" xfId="0" applyAlignment="1" applyBorder="1" applyFont="1" applyNumberFormat="1">
      <alignment vertical="center"/>
    </xf>
    <xf borderId="5" fillId="8" fontId="2" numFmtId="168" xfId="0" applyAlignment="1" applyBorder="1" applyFont="1" applyNumberFormat="1">
      <alignment vertical="center"/>
    </xf>
    <xf borderId="5" fillId="2" fontId="2" numFmtId="166" xfId="0" applyAlignment="1" applyBorder="1" applyFont="1" applyNumberFormat="1">
      <alignment shrinkToFit="0" vertical="center" wrapText="1"/>
    </xf>
    <xf borderId="0" fillId="0" fontId="10" numFmtId="0" xfId="0" applyAlignment="1" applyFont="1">
      <alignment shrinkToFit="0" wrapText="1"/>
    </xf>
    <xf borderId="0" fillId="0" fontId="10" numFmtId="0" xfId="0" applyAlignment="1" applyFont="1">
      <alignment horizontal="center" shrinkToFit="0" wrapText="1"/>
    </xf>
    <xf borderId="0" fillId="0" fontId="11" numFmtId="0" xfId="0" applyFont="1"/>
    <xf borderId="0" fillId="0" fontId="2" numFmtId="164" xfId="0" applyAlignment="1" applyFont="1" applyNumberFormat="1">
      <alignment shrinkToFit="0" vertical="center" wrapText="1"/>
    </xf>
    <xf borderId="0" fillId="0" fontId="7" numFmtId="167" xfId="0" applyAlignment="1" applyFont="1" applyNumberFormat="1">
      <alignment shrinkToFit="0" wrapText="1"/>
    </xf>
    <xf borderId="0" fillId="0" fontId="5" numFmtId="0" xfId="0" applyAlignment="1" applyFont="1">
      <alignment horizontal="left"/>
    </xf>
    <xf borderId="0" fillId="0" fontId="5" numFmtId="166" xfId="0" applyFont="1" applyNumberFormat="1"/>
    <xf borderId="0" fillId="0" fontId="7" numFmtId="166" xfId="0" applyFont="1" applyNumberFormat="1"/>
    <xf borderId="0" fillId="0" fontId="12" numFmtId="166" xfId="0" applyAlignment="1" applyFont="1" applyNumberFormat="1">
      <alignment horizontal="center" shrinkToFit="0" vertical="center" wrapText="1"/>
    </xf>
    <xf borderId="0" fillId="0" fontId="4" numFmtId="164" xfId="0" applyAlignment="1" applyFont="1" applyNumberFormat="1">
      <alignment vertical="center"/>
    </xf>
    <xf borderId="0" fillId="0" fontId="5" numFmtId="0" xfId="0" applyFont="1"/>
    <xf borderId="0" fillId="0" fontId="5" numFmtId="0" xfId="0" applyAlignment="1" applyFont="1">
      <alignment horizontal="left" shrinkToFit="0" wrapText="1"/>
    </xf>
    <xf borderId="0" fillId="0" fontId="7" numFmtId="164" xfId="0" applyFont="1" applyNumberForma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0.71"/>
    <col customWidth="1" min="3" max="3" width="8.14"/>
    <col customWidth="1" min="4" max="4" width="21.57"/>
    <col customWidth="1" min="5" max="5" width="19.14"/>
    <col customWidth="1" min="6" max="6" width="7.0"/>
    <col customWidth="1" min="7" max="7" width="20.43"/>
    <col customWidth="1" min="8" max="8" width="23.71"/>
    <col customWidth="1" min="9" max="9" width="20.0"/>
    <col customWidth="1" min="10" max="10" width="16.14"/>
    <col customWidth="1" min="11" max="11" width="17.86"/>
    <col customWidth="1" min="12" max="12" width="21.43"/>
    <col customWidth="1" min="13" max="13" width="23.14"/>
    <col customWidth="1" min="14" max="14" width="19.43"/>
    <col customWidth="1" min="15" max="15" width="20.0"/>
    <col customWidth="1" min="16" max="26" width="8.71"/>
  </cols>
  <sheetData>
    <row r="1" ht="18.75" customHeight="1">
      <c r="A1" s="1"/>
    </row>
    <row r="2" ht="12.75" customHeight="1">
      <c r="A2" s="2"/>
      <c r="B2" s="3"/>
      <c r="C2" s="4" t="s">
        <v>0</v>
      </c>
      <c r="D2" s="5"/>
      <c r="E2" s="6"/>
      <c r="F2" s="7" t="s">
        <v>1</v>
      </c>
      <c r="G2" s="5"/>
      <c r="H2" s="6"/>
      <c r="I2" s="2"/>
    </row>
    <row r="3" ht="12.75" customHeight="1">
      <c r="A3" s="8" t="s">
        <v>2</v>
      </c>
      <c r="B3" s="9" t="s">
        <v>3</v>
      </c>
      <c r="C3" s="10" t="s">
        <v>4</v>
      </c>
      <c r="D3" s="8" t="s">
        <v>5</v>
      </c>
      <c r="E3" s="11" t="s">
        <v>6</v>
      </c>
      <c r="F3" s="12" t="s">
        <v>4</v>
      </c>
      <c r="G3" s="13" t="s">
        <v>5</v>
      </c>
      <c r="H3" s="13" t="s">
        <v>7</v>
      </c>
      <c r="I3" s="14" t="s">
        <v>8</v>
      </c>
      <c r="J3" s="15" t="s">
        <v>9</v>
      </c>
      <c r="K3" s="16" t="s">
        <v>5</v>
      </c>
      <c r="L3" s="17" t="s">
        <v>10</v>
      </c>
      <c r="M3" s="18" t="s">
        <v>11</v>
      </c>
    </row>
    <row r="4" ht="12.75" customHeight="1">
      <c r="A4" s="19">
        <v>1.0</v>
      </c>
      <c r="B4" s="20" t="s">
        <v>12</v>
      </c>
      <c r="C4" s="21">
        <v>12.0</v>
      </c>
      <c r="D4" s="22">
        <v>1300.0</v>
      </c>
      <c r="E4" s="23">
        <f t="shared" ref="E4:E87" si="1">SUM(C4*D4)</f>
        <v>15600</v>
      </c>
      <c r="F4" s="24">
        <v>0.0</v>
      </c>
      <c r="G4" s="25">
        <v>0.0</v>
      </c>
      <c r="H4" s="25">
        <f t="shared" ref="H4:H87" si="2">F4*G4</f>
        <v>0</v>
      </c>
      <c r="I4" s="26">
        <f t="shared" ref="I4:I87" si="3">E4+H4</f>
        <v>15600</v>
      </c>
      <c r="J4" s="27">
        <v>12.0</v>
      </c>
      <c r="K4" s="25">
        <v>1200.0</v>
      </c>
      <c r="L4" s="28">
        <f t="shared" ref="L4:L87" si="4">J4*K4</f>
        <v>14400</v>
      </c>
      <c r="M4" s="29">
        <f t="shared" ref="M4:M87" si="5">I4-L4</f>
        <v>1200</v>
      </c>
      <c r="N4" s="30"/>
      <c r="O4" s="30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12.75" customHeight="1">
      <c r="A5" s="19">
        <v>2.0</v>
      </c>
      <c r="B5" s="20" t="s">
        <v>13</v>
      </c>
      <c r="C5" s="21">
        <v>12.0</v>
      </c>
      <c r="D5" s="32">
        <v>1100.0</v>
      </c>
      <c r="E5" s="23">
        <f t="shared" si="1"/>
        <v>13200</v>
      </c>
      <c r="F5" s="24">
        <v>0.0</v>
      </c>
      <c r="G5" s="25">
        <v>0.0</v>
      </c>
      <c r="H5" s="25">
        <f t="shared" si="2"/>
        <v>0</v>
      </c>
      <c r="I5" s="26">
        <f t="shared" si="3"/>
        <v>13200</v>
      </c>
      <c r="J5" s="27">
        <v>12.0</v>
      </c>
      <c r="K5" s="33">
        <v>960.0</v>
      </c>
      <c r="L5" s="28">
        <f t="shared" si="4"/>
        <v>11520</v>
      </c>
      <c r="M5" s="29">
        <f t="shared" si="5"/>
        <v>1680</v>
      </c>
      <c r="N5" s="30"/>
      <c r="O5" s="30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12.75" customHeight="1">
      <c r="A6" s="19">
        <v>3.0</v>
      </c>
      <c r="B6" s="20" t="s">
        <v>14</v>
      </c>
      <c r="C6" s="21">
        <v>12.0</v>
      </c>
      <c r="D6" s="32">
        <v>1600.0</v>
      </c>
      <c r="E6" s="23">
        <f t="shared" si="1"/>
        <v>19200</v>
      </c>
      <c r="F6" s="24">
        <v>0.0</v>
      </c>
      <c r="G6" s="25">
        <v>0.0</v>
      </c>
      <c r="H6" s="25">
        <f t="shared" si="2"/>
        <v>0</v>
      </c>
      <c r="I6" s="26">
        <f t="shared" si="3"/>
        <v>19200</v>
      </c>
      <c r="J6" s="27">
        <v>0.0</v>
      </c>
      <c r="K6" s="33">
        <v>0.0</v>
      </c>
      <c r="L6" s="28">
        <f t="shared" si="4"/>
        <v>0</v>
      </c>
      <c r="M6" s="29">
        <f t="shared" si="5"/>
        <v>19200</v>
      </c>
      <c r="N6" s="30"/>
      <c r="O6" s="30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12.75" customHeight="1">
      <c r="A7" s="19">
        <v>4.0</v>
      </c>
      <c r="B7" s="20" t="s">
        <v>15</v>
      </c>
      <c r="C7" s="21">
        <v>12.0</v>
      </c>
      <c r="D7" s="32">
        <v>1600.0</v>
      </c>
      <c r="E7" s="23">
        <f t="shared" si="1"/>
        <v>19200</v>
      </c>
      <c r="F7" s="24">
        <v>0.0</v>
      </c>
      <c r="G7" s="25">
        <v>0.0</v>
      </c>
      <c r="H7" s="25">
        <f t="shared" si="2"/>
        <v>0</v>
      </c>
      <c r="I7" s="26">
        <f t="shared" si="3"/>
        <v>19200</v>
      </c>
      <c r="J7" s="27">
        <v>12.0</v>
      </c>
      <c r="K7" s="33">
        <v>1641.67</v>
      </c>
      <c r="L7" s="28">
        <f t="shared" si="4"/>
        <v>19700.04</v>
      </c>
      <c r="M7" s="34">
        <f t="shared" si="5"/>
        <v>-500.04</v>
      </c>
      <c r="N7" s="30"/>
      <c r="O7" s="30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12.75" customHeight="1">
      <c r="A8" s="19">
        <v>5.0</v>
      </c>
      <c r="B8" s="20" t="s">
        <v>16</v>
      </c>
      <c r="C8" s="21">
        <v>205.0</v>
      </c>
      <c r="D8" s="32">
        <v>189.0</v>
      </c>
      <c r="E8" s="23">
        <f t="shared" si="1"/>
        <v>38745</v>
      </c>
      <c r="F8" s="24">
        <v>0.0</v>
      </c>
      <c r="G8" s="25">
        <v>0.0</v>
      </c>
      <c r="H8" s="25">
        <f t="shared" si="2"/>
        <v>0</v>
      </c>
      <c r="I8" s="26">
        <f t="shared" si="3"/>
        <v>38745</v>
      </c>
      <c r="J8" s="27">
        <v>205.0</v>
      </c>
      <c r="K8" s="33">
        <v>459.92</v>
      </c>
      <c r="L8" s="28">
        <f t="shared" si="4"/>
        <v>94283.6</v>
      </c>
      <c r="M8" s="34">
        <f t="shared" si="5"/>
        <v>-55538.6</v>
      </c>
      <c r="N8" s="30"/>
      <c r="O8" s="30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12.75" customHeight="1">
      <c r="A9" s="19">
        <v>6.0</v>
      </c>
      <c r="B9" s="20" t="s">
        <v>17</v>
      </c>
      <c r="C9" s="21">
        <v>24.0</v>
      </c>
      <c r="D9" s="32">
        <v>300.0</v>
      </c>
      <c r="E9" s="23">
        <f t="shared" si="1"/>
        <v>7200</v>
      </c>
      <c r="F9" s="24">
        <v>0.0</v>
      </c>
      <c r="G9" s="25">
        <v>0.0</v>
      </c>
      <c r="H9" s="25">
        <f t="shared" si="2"/>
        <v>0</v>
      </c>
      <c r="I9" s="26">
        <f t="shared" si="3"/>
        <v>7200</v>
      </c>
      <c r="J9" s="27">
        <v>24.0</v>
      </c>
      <c r="K9" s="33">
        <v>585.04</v>
      </c>
      <c r="L9" s="28">
        <f t="shared" si="4"/>
        <v>14040.96</v>
      </c>
      <c r="M9" s="34">
        <f t="shared" si="5"/>
        <v>-6840.96</v>
      </c>
      <c r="N9" s="30"/>
      <c r="O9" s="30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12.75" customHeight="1">
      <c r="A10" s="19">
        <v>7.0</v>
      </c>
      <c r="B10" s="20"/>
      <c r="C10" s="21">
        <v>24.0</v>
      </c>
      <c r="D10" s="32">
        <v>1050.0</v>
      </c>
      <c r="E10" s="23">
        <f t="shared" si="1"/>
        <v>25200</v>
      </c>
      <c r="F10" s="24">
        <v>0.0</v>
      </c>
      <c r="G10" s="25">
        <v>0.0</v>
      </c>
      <c r="H10" s="25">
        <f t="shared" si="2"/>
        <v>0</v>
      </c>
      <c r="I10" s="26">
        <f t="shared" si="3"/>
        <v>25200</v>
      </c>
      <c r="J10" s="27">
        <v>24.0</v>
      </c>
      <c r="K10" s="33">
        <v>750.0</v>
      </c>
      <c r="L10" s="28">
        <f t="shared" si="4"/>
        <v>18000</v>
      </c>
      <c r="M10" s="34">
        <f t="shared" si="5"/>
        <v>7200</v>
      </c>
      <c r="N10" s="30"/>
      <c r="O10" s="30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ht="12.75" customHeight="1">
      <c r="A11" s="19">
        <v>8.0</v>
      </c>
      <c r="B11" s="20" t="s">
        <v>18</v>
      </c>
      <c r="C11" s="21">
        <v>100.0</v>
      </c>
      <c r="D11" s="32">
        <v>480.0</v>
      </c>
      <c r="E11" s="23">
        <f t="shared" si="1"/>
        <v>48000</v>
      </c>
      <c r="F11" s="24">
        <v>150.0</v>
      </c>
      <c r="G11" s="25">
        <v>200.0</v>
      </c>
      <c r="H11" s="25">
        <f t="shared" si="2"/>
        <v>30000</v>
      </c>
      <c r="I11" s="26">
        <f t="shared" si="3"/>
        <v>78000</v>
      </c>
      <c r="J11" s="27">
        <v>0.0</v>
      </c>
      <c r="K11" s="33">
        <v>0.0</v>
      </c>
      <c r="L11" s="35">
        <f t="shared" si="4"/>
        <v>0</v>
      </c>
      <c r="M11" s="34">
        <f t="shared" si="5"/>
        <v>78000</v>
      </c>
      <c r="N11" s="30"/>
      <c r="O11" s="30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12.75" customHeight="1">
      <c r="A12" s="19">
        <v>9.0</v>
      </c>
      <c r="B12" s="20" t="s">
        <v>19</v>
      </c>
      <c r="C12" s="21">
        <v>60.0</v>
      </c>
      <c r="D12" s="32">
        <v>600.0</v>
      </c>
      <c r="E12" s="23">
        <f t="shared" si="1"/>
        <v>36000</v>
      </c>
      <c r="F12" s="24">
        <v>0.0</v>
      </c>
      <c r="G12" s="25">
        <v>0.0</v>
      </c>
      <c r="H12" s="25">
        <f t="shared" si="2"/>
        <v>0</v>
      </c>
      <c r="I12" s="26">
        <f t="shared" si="3"/>
        <v>36000</v>
      </c>
      <c r="J12" s="27">
        <v>0.0</v>
      </c>
      <c r="K12" s="33">
        <v>0.0</v>
      </c>
      <c r="L12" s="35">
        <f t="shared" si="4"/>
        <v>0</v>
      </c>
      <c r="M12" s="34">
        <f t="shared" si="5"/>
        <v>36000</v>
      </c>
      <c r="N12" s="30"/>
      <c r="O12" s="30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2.75" customHeight="1">
      <c r="A13" s="19">
        <v>10.0</v>
      </c>
      <c r="B13" s="36" t="s">
        <v>20</v>
      </c>
      <c r="C13" s="21">
        <v>12.0</v>
      </c>
      <c r="D13" s="32">
        <v>630.0</v>
      </c>
      <c r="E13" s="23">
        <f t="shared" si="1"/>
        <v>7560</v>
      </c>
      <c r="F13" s="24">
        <v>0.0</v>
      </c>
      <c r="G13" s="25">
        <v>0.0</v>
      </c>
      <c r="H13" s="25">
        <f t="shared" si="2"/>
        <v>0</v>
      </c>
      <c r="I13" s="26">
        <f t="shared" si="3"/>
        <v>7560</v>
      </c>
      <c r="J13" s="27">
        <v>12.0</v>
      </c>
      <c r="K13" s="33">
        <v>445.26</v>
      </c>
      <c r="L13" s="35">
        <f t="shared" si="4"/>
        <v>5343.12</v>
      </c>
      <c r="M13" s="34">
        <f t="shared" si="5"/>
        <v>2216.88</v>
      </c>
      <c r="N13" s="30"/>
      <c r="O13" s="30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12.75" customHeight="1">
      <c r="A14" s="19">
        <v>11.0</v>
      </c>
      <c r="B14" s="36" t="s">
        <v>21</v>
      </c>
      <c r="C14" s="21">
        <v>24.0</v>
      </c>
      <c r="D14" s="32">
        <v>1650.0</v>
      </c>
      <c r="E14" s="23">
        <f t="shared" si="1"/>
        <v>39600</v>
      </c>
      <c r="F14" s="24">
        <v>0.0</v>
      </c>
      <c r="G14" s="25">
        <v>0.0</v>
      </c>
      <c r="H14" s="25">
        <f t="shared" si="2"/>
        <v>0</v>
      </c>
      <c r="I14" s="26">
        <f t="shared" si="3"/>
        <v>39600</v>
      </c>
      <c r="J14" s="27">
        <v>24.0</v>
      </c>
      <c r="K14" s="33">
        <v>576.66</v>
      </c>
      <c r="L14" s="35">
        <f t="shared" si="4"/>
        <v>13839.84</v>
      </c>
      <c r="M14" s="34">
        <f t="shared" si="5"/>
        <v>25760.16</v>
      </c>
      <c r="N14" s="30"/>
      <c r="O14" s="30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12.75" customHeight="1">
      <c r="A15" s="19">
        <v>12.0</v>
      </c>
      <c r="B15" s="36" t="s">
        <v>22</v>
      </c>
      <c r="C15" s="21">
        <v>12.0</v>
      </c>
      <c r="D15" s="32">
        <v>2100.0</v>
      </c>
      <c r="E15" s="23">
        <f t="shared" si="1"/>
        <v>25200</v>
      </c>
      <c r="F15" s="24">
        <v>0.0</v>
      </c>
      <c r="G15" s="25">
        <v>0.0</v>
      </c>
      <c r="H15" s="25">
        <f t="shared" si="2"/>
        <v>0</v>
      </c>
      <c r="I15" s="26">
        <f t="shared" si="3"/>
        <v>25200</v>
      </c>
      <c r="J15" s="27">
        <v>12.0</v>
      </c>
      <c r="K15" s="33">
        <v>2270.0</v>
      </c>
      <c r="L15" s="35">
        <f t="shared" si="4"/>
        <v>27240</v>
      </c>
      <c r="M15" s="34">
        <f t="shared" si="5"/>
        <v>-2040</v>
      </c>
      <c r="N15" s="30"/>
      <c r="O15" s="30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2.75" customHeight="1">
      <c r="A16" s="19">
        <v>13.0</v>
      </c>
      <c r="B16" s="20" t="s">
        <v>23</v>
      </c>
      <c r="C16" s="21">
        <v>15.0</v>
      </c>
      <c r="D16" s="32">
        <v>250.0</v>
      </c>
      <c r="E16" s="23">
        <f t="shared" si="1"/>
        <v>3750</v>
      </c>
      <c r="F16" s="24">
        <v>0.0</v>
      </c>
      <c r="G16" s="25">
        <v>0.0</v>
      </c>
      <c r="H16" s="25">
        <f t="shared" si="2"/>
        <v>0</v>
      </c>
      <c r="I16" s="26">
        <f t="shared" si="3"/>
        <v>3750</v>
      </c>
      <c r="J16" s="27">
        <v>15.0</v>
      </c>
      <c r="K16" s="33">
        <v>151.2</v>
      </c>
      <c r="L16" s="35">
        <f t="shared" si="4"/>
        <v>2268</v>
      </c>
      <c r="M16" s="34">
        <f t="shared" si="5"/>
        <v>1482</v>
      </c>
      <c r="N16" s="30"/>
      <c r="O16" s="30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2.75" customHeight="1">
      <c r="A17" s="19">
        <v>14.0</v>
      </c>
      <c r="B17" s="20" t="s">
        <v>24</v>
      </c>
      <c r="C17" s="21">
        <v>48.0</v>
      </c>
      <c r="D17" s="32">
        <v>600.0</v>
      </c>
      <c r="E17" s="23">
        <f t="shared" si="1"/>
        <v>28800</v>
      </c>
      <c r="F17" s="24">
        <v>5.0</v>
      </c>
      <c r="G17" s="25">
        <v>200.0</v>
      </c>
      <c r="H17" s="25">
        <f t="shared" si="2"/>
        <v>1000</v>
      </c>
      <c r="I17" s="26">
        <f t="shared" si="3"/>
        <v>29800</v>
      </c>
      <c r="J17" s="27">
        <v>48.0</v>
      </c>
      <c r="K17" s="33">
        <v>485.0</v>
      </c>
      <c r="L17" s="35">
        <f t="shared" si="4"/>
        <v>23280</v>
      </c>
      <c r="M17" s="34">
        <f t="shared" si="5"/>
        <v>6520</v>
      </c>
      <c r="N17" s="30"/>
      <c r="O17" s="30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2.75" customHeight="1">
      <c r="A18" s="19">
        <v>15.0</v>
      </c>
      <c r="B18" s="37" t="s">
        <v>25</v>
      </c>
      <c r="C18" s="21">
        <v>4.0</v>
      </c>
      <c r="D18" s="32">
        <v>14000.0</v>
      </c>
      <c r="E18" s="23">
        <f t="shared" si="1"/>
        <v>56000</v>
      </c>
      <c r="F18" s="24">
        <v>38.0</v>
      </c>
      <c r="G18" s="25">
        <v>5000.0</v>
      </c>
      <c r="H18" s="25">
        <f t="shared" si="2"/>
        <v>190000</v>
      </c>
      <c r="I18" s="26">
        <f t="shared" si="3"/>
        <v>246000</v>
      </c>
      <c r="J18" s="27">
        <v>4.0</v>
      </c>
      <c r="K18" s="33">
        <v>4267.3</v>
      </c>
      <c r="L18" s="35">
        <f t="shared" si="4"/>
        <v>17069.2</v>
      </c>
      <c r="M18" s="34">
        <f t="shared" si="5"/>
        <v>228930.8</v>
      </c>
      <c r="N18" s="30"/>
      <c r="O18" s="30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12.75" customHeight="1">
      <c r="A19" s="19">
        <v>16.0</v>
      </c>
      <c r="B19" s="20" t="s">
        <v>26</v>
      </c>
      <c r="C19" s="21">
        <v>1.0</v>
      </c>
      <c r="D19" s="32">
        <v>13500.0</v>
      </c>
      <c r="E19" s="23">
        <f t="shared" si="1"/>
        <v>13500</v>
      </c>
      <c r="F19" s="24">
        <v>0.0</v>
      </c>
      <c r="G19" s="25">
        <v>0.0</v>
      </c>
      <c r="H19" s="25">
        <f t="shared" si="2"/>
        <v>0</v>
      </c>
      <c r="I19" s="26">
        <f t="shared" si="3"/>
        <v>13500</v>
      </c>
      <c r="J19" s="27">
        <v>1.0</v>
      </c>
      <c r="K19" s="25">
        <v>19670.46</v>
      </c>
      <c r="L19" s="35">
        <f t="shared" si="4"/>
        <v>19670.46</v>
      </c>
      <c r="M19" s="34">
        <f t="shared" si="5"/>
        <v>-6170.46</v>
      </c>
      <c r="N19" s="30"/>
      <c r="O19" s="30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12.75" customHeight="1">
      <c r="A20" s="19">
        <v>17.0</v>
      </c>
      <c r="B20" s="20" t="s">
        <v>27</v>
      </c>
      <c r="C20" s="21">
        <v>4.0</v>
      </c>
      <c r="D20" s="32">
        <v>40000.0</v>
      </c>
      <c r="E20" s="23">
        <f t="shared" si="1"/>
        <v>160000</v>
      </c>
      <c r="F20" s="24">
        <v>18.0</v>
      </c>
      <c r="G20" s="25">
        <v>35000.0</v>
      </c>
      <c r="H20" s="25">
        <f t="shared" si="2"/>
        <v>630000</v>
      </c>
      <c r="I20" s="26">
        <f t="shared" si="3"/>
        <v>790000</v>
      </c>
      <c r="J20" s="27">
        <v>13.0</v>
      </c>
      <c r="K20" s="33">
        <v>21650.0</v>
      </c>
      <c r="L20" s="35">
        <f t="shared" si="4"/>
        <v>281450</v>
      </c>
      <c r="M20" s="34">
        <f t="shared" si="5"/>
        <v>508550</v>
      </c>
      <c r="N20" s="30"/>
      <c r="O20" s="30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12.75" customHeight="1">
      <c r="A21" s="19">
        <v>18.0</v>
      </c>
      <c r="B21" s="20" t="s">
        <v>28</v>
      </c>
      <c r="C21" s="21">
        <v>1.0</v>
      </c>
      <c r="D21" s="32">
        <v>2100.0</v>
      </c>
      <c r="E21" s="23">
        <f t="shared" si="1"/>
        <v>2100</v>
      </c>
      <c r="F21" s="24">
        <v>0.0</v>
      </c>
      <c r="G21" s="25">
        <v>0.0</v>
      </c>
      <c r="H21" s="25">
        <f t="shared" si="2"/>
        <v>0</v>
      </c>
      <c r="I21" s="26">
        <f t="shared" si="3"/>
        <v>2100</v>
      </c>
      <c r="J21" s="27">
        <v>1.0</v>
      </c>
      <c r="K21" s="33">
        <v>1500.0</v>
      </c>
      <c r="L21" s="35">
        <f t="shared" si="4"/>
        <v>1500</v>
      </c>
      <c r="M21" s="34">
        <f t="shared" si="5"/>
        <v>600</v>
      </c>
      <c r="N21" s="30"/>
      <c r="O21" s="30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2.75" customHeight="1">
      <c r="A22" s="19">
        <v>19.0</v>
      </c>
      <c r="B22" s="20" t="s">
        <v>29</v>
      </c>
      <c r="C22" s="21">
        <v>8.0</v>
      </c>
      <c r="D22" s="32">
        <v>4600.0</v>
      </c>
      <c r="E22" s="23">
        <f t="shared" si="1"/>
        <v>36800</v>
      </c>
      <c r="F22" s="24">
        <v>10.0</v>
      </c>
      <c r="G22" s="25">
        <v>3500.0</v>
      </c>
      <c r="H22" s="25">
        <f t="shared" si="2"/>
        <v>35000</v>
      </c>
      <c r="I22" s="26">
        <f t="shared" si="3"/>
        <v>71800</v>
      </c>
      <c r="J22" s="27">
        <v>13.0</v>
      </c>
      <c r="K22" s="33">
        <v>2452.88</v>
      </c>
      <c r="L22" s="35">
        <f t="shared" si="4"/>
        <v>31887.44</v>
      </c>
      <c r="M22" s="34">
        <f t="shared" si="5"/>
        <v>39912.56</v>
      </c>
      <c r="N22" s="30"/>
      <c r="O22" s="30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12.75" customHeight="1">
      <c r="A23" s="19">
        <v>20.0</v>
      </c>
      <c r="B23" s="20" t="s">
        <v>30</v>
      </c>
      <c r="C23" s="21">
        <v>3.0</v>
      </c>
      <c r="D23" s="32">
        <v>2100.0</v>
      </c>
      <c r="E23" s="23">
        <f t="shared" si="1"/>
        <v>6300</v>
      </c>
      <c r="F23" s="24">
        <v>3.0</v>
      </c>
      <c r="G23" s="25">
        <v>3000.0</v>
      </c>
      <c r="H23" s="25">
        <f t="shared" si="2"/>
        <v>9000</v>
      </c>
      <c r="I23" s="26">
        <f t="shared" si="3"/>
        <v>15300</v>
      </c>
      <c r="J23" s="27">
        <v>3.0</v>
      </c>
      <c r="K23" s="33">
        <v>2745.3</v>
      </c>
      <c r="L23" s="35">
        <f t="shared" si="4"/>
        <v>8235.9</v>
      </c>
      <c r="M23" s="34">
        <f t="shared" si="5"/>
        <v>7064.1</v>
      </c>
      <c r="N23" s="30"/>
      <c r="O23" s="30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12.75" customHeight="1">
      <c r="A24" s="19">
        <v>21.0</v>
      </c>
      <c r="B24" s="20" t="s">
        <v>31</v>
      </c>
      <c r="C24" s="21">
        <v>24.0</v>
      </c>
      <c r="D24" s="32">
        <v>2500.0</v>
      </c>
      <c r="E24" s="23">
        <f t="shared" si="1"/>
        <v>60000</v>
      </c>
      <c r="F24" s="24">
        <v>0.0</v>
      </c>
      <c r="G24" s="25">
        <v>0.0</v>
      </c>
      <c r="H24" s="25">
        <f t="shared" si="2"/>
        <v>0</v>
      </c>
      <c r="I24" s="26">
        <f t="shared" si="3"/>
        <v>60000</v>
      </c>
      <c r="J24" s="27">
        <v>24.0</v>
      </c>
      <c r="K24" s="33">
        <v>2445.3</v>
      </c>
      <c r="L24" s="35">
        <f t="shared" si="4"/>
        <v>58687.2</v>
      </c>
      <c r="M24" s="34">
        <f t="shared" si="5"/>
        <v>1312.8</v>
      </c>
      <c r="N24" s="30"/>
      <c r="O24" s="30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12.75" customHeight="1">
      <c r="A25" s="19">
        <v>22.0</v>
      </c>
      <c r="B25" s="20" t="s">
        <v>32</v>
      </c>
      <c r="C25" s="21">
        <v>5.0</v>
      </c>
      <c r="D25" s="32">
        <v>1200.0</v>
      </c>
      <c r="E25" s="23">
        <f t="shared" si="1"/>
        <v>6000</v>
      </c>
      <c r="F25" s="24">
        <v>13.0</v>
      </c>
      <c r="G25" s="25">
        <v>1200.0</v>
      </c>
      <c r="H25" s="25">
        <f t="shared" si="2"/>
        <v>15600</v>
      </c>
      <c r="I25" s="26">
        <f t="shared" si="3"/>
        <v>21600</v>
      </c>
      <c r="J25" s="27">
        <v>17.0</v>
      </c>
      <c r="K25" s="25">
        <v>1479.5</v>
      </c>
      <c r="L25" s="35">
        <f t="shared" si="4"/>
        <v>25151.5</v>
      </c>
      <c r="M25" s="34">
        <f t="shared" si="5"/>
        <v>-3551.5</v>
      </c>
      <c r="N25" s="30"/>
      <c r="O25" s="30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12.75" customHeight="1">
      <c r="A26" s="19">
        <v>23.0</v>
      </c>
      <c r="B26" s="20" t="s">
        <v>33</v>
      </c>
      <c r="C26" s="21">
        <v>4.0</v>
      </c>
      <c r="D26" s="32">
        <v>1350.0</v>
      </c>
      <c r="E26" s="23">
        <f t="shared" si="1"/>
        <v>5400</v>
      </c>
      <c r="F26" s="24">
        <v>2.0</v>
      </c>
      <c r="G26" s="25">
        <v>1000.0</v>
      </c>
      <c r="H26" s="25">
        <f t="shared" si="2"/>
        <v>2000</v>
      </c>
      <c r="I26" s="26">
        <f t="shared" si="3"/>
        <v>7400</v>
      </c>
      <c r="J26" s="27">
        <v>4.0</v>
      </c>
      <c r="K26" s="33">
        <v>2345.3</v>
      </c>
      <c r="L26" s="35">
        <f t="shared" si="4"/>
        <v>9381.2</v>
      </c>
      <c r="M26" s="34">
        <f t="shared" si="5"/>
        <v>-1981.2</v>
      </c>
      <c r="N26" s="30"/>
      <c r="O26" s="30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12.75" customHeight="1">
      <c r="A27" s="19">
        <v>24.0</v>
      </c>
      <c r="B27" s="20" t="s">
        <v>34</v>
      </c>
      <c r="C27" s="21">
        <v>5.0</v>
      </c>
      <c r="D27" s="32">
        <v>600.0</v>
      </c>
      <c r="E27" s="23">
        <f t="shared" si="1"/>
        <v>3000</v>
      </c>
      <c r="F27" s="24">
        <v>0.0</v>
      </c>
      <c r="G27" s="25">
        <v>0.0</v>
      </c>
      <c r="H27" s="25">
        <f t="shared" si="2"/>
        <v>0</v>
      </c>
      <c r="I27" s="26">
        <f t="shared" si="3"/>
        <v>3000</v>
      </c>
      <c r="J27" s="27">
        <v>5.0</v>
      </c>
      <c r="K27" s="33">
        <v>726.3</v>
      </c>
      <c r="L27" s="35">
        <f t="shared" si="4"/>
        <v>3631.5</v>
      </c>
      <c r="M27" s="34">
        <f t="shared" si="5"/>
        <v>-631.5</v>
      </c>
      <c r="N27" s="30"/>
      <c r="O27" s="30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2.75" customHeight="1">
      <c r="A28" s="19">
        <v>25.0</v>
      </c>
      <c r="B28" s="20" t="s">
        <v>35</v>
      </c>
      <c r="C28" s="21">
        <v>4.0</v>
      </c>
      <c r="D28" s="32">
        <v>2100.0</v>
      </c>
      <c r="E28" s="23">
        <f t="shared" si="1"/>
        <v>8400</v>
      </c>
      <c r="F28" s="24">
        <v>0.0</v>
      </c>
      <c r="G28" s="25">
        <v>0.0</v>
      </c>
      <c r="H28" s="25">
        <f t="shared" si="2"/>
        <v>0</v>
      </c>
      <c r="I28" s="26">
        <f t="shared" si="3"/>
        <v>8400</v>
      </c>
      <c r="J28" s="27">
        <v>4.0</v>
      </c>
      <c r="K28" s="33">
        <v>2345.3</v>
      </c>
      <c r="L28" s="35">
        <f t="shared" si="4"/>
        <v>9381.2</v>
      </c>
      <c r="M28" s="34">
        <f t="shared" si="5"/>
        <v>-981.2</v>
      </c>
      <c r="N28" s="30"/>
      <c r="O28" s="30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2.75" customHeight="1">
      <c r="A29" s="19">
        <v>26.0</v>
      </c>
      <c r="B29" s="20" t="s">
        <v>36</v>
      </c>
      <c r="C29" s="21">
        <v>2.0</v>
      </c>
      <c r="D29" s="32">
        <v>1750.0</v>
      </c>
      <c r="E29" s="23">
        <f t="shared" si="1"/>
        <v>3500</v>
      </c>
      <c r="F29" s="24">
        <v>0.0</v>
      </c>
      <c r="G29" s="25">
        <v>0.0</v>
      </c>
      <c r="H29" s="25">
        <f t="shared" si="2"/>
        <v>0</v>
      </c>
      <c r="I29" s="26">
        <f t="shared" si="3"/>
        <v>3500</v>
      </c>
      <c r="J29" s="27">
        <v>2.0</v>
      </c>
      <c r="K29" s="33">
        <v>2050.0</v>
      </c>
      <c r="L29" s="35">
        <f t="shared" si="4"/>
        <v>4100</v>
      </c>
      <c r="M29" s="34">
        <f t="shared" si="5"/>
        <v>-600</v>
      </c>
      <c r="N29" s="30"/>
      <c r="O29" s="30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2.75" customHeight="1">
      <c r="A30" s="19">
        <v>27.0</v>
      </c>
      <c r="B30" s="20" t="s">
        <v>37</v>
      </c>
      <c r="C30" s="21">
        <v>4.0</v>
      </c>
      <c r="D30" s="32">
        <v>690.0</v>
      </c>
      <c r="E30" s="23">
        <f t="shared" si="1"/>
        <v>2760</v>
      </c>
      <c r="F30" s="24">
        <v>0.0</v>
      </c>
      <c r="G30" s="25">
        <v>0.0</v>
      </c>
      <c r="H30" s="25">
        <f t="shared" si="2"/>
        <v>0</v>
      </c>
      <c r="I30" s="26">
        <f t="shared" si="3"/>
        <v>2760</v>
      </c>
      <c r="J30" s="27">
        <v>0.0</v>
      </c>
      <c r="K30" s="33">
        <v>0.0</v>
      </c>
      <c r="L30" s="35">
        <f t="shared" si="4"/>
        <v>0</v>
      </c>
      <c r="M30" s="34">
        <f t="shared" si="5"/>
        <v>2760</v>
      </c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2.75" customHeight="1">
      <c r="A31" s="19">
        <v>28.0</v>
      </c>
      <c r="B31" s="20" t="s">
        <v>38</v>
      </c>
      <c r="C31" s="21">
        <v>2.0</v>
      </c>
      <c r="D31" s="32">
        <v>13000.0</v>
      </c>
      <c r="E31" s="23">
        <f t="shared" si="1"/>
        <v>26000</v>
      </c>
      <c r="F31" s="24">
        <v>0.0</v>
      </c>
      <c r="G31" s="25">
        <v>0.0</v>
      </c>
      <c r="H31" s="25">
        <f t="shared" si="2"/>
        <v>0</v>
      </c>
      <c r="I31" s="26">
        <f t="shared" si="3"/>
        <v>26000</v>
      </c>
      <c r="J31" s="27">
        <v>2.0</v>
      </c>
      <c r="K31" s="33">
        <v>2000.0</v>
      </c>
      <c r="L31" s="35">
        <f t="shared" si="4"/>
        <v>4000</v>
      </c>
      <c r="M31" s="34">
        <f t="shared" si="5"/>
        <v>22000</v>
      </c>
      <c r="N31" s="30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2.75" customHeight="1">
      <c r="A32" s="19">
        <v>29.0</v>
      </c>
      <c r="B32" s="20" t="s">
        <v>39</v>
      </c>
      <c r="C32" s="21">
        <v>8.0</v>
      </c>
      <c r="D32" s="32">
        <v>2700.0</v>
      </c>
      <c r="E32" s="23">
        <f t="shared" si="1"/>
        <v>21600</v>
      </c>
      <c r="F32" s="24">
        <v>0.0</v>
      </c>
      <c r="G32" s="25">
        <v>0.0</v>
      </c>
      <c r="H32" s="25">
        <f t="shared" si="2"/>
        <v>0</v>
      </c>
      <c r="I32" s="26">
        <f t="shared" si="3"/>
        <v>21600</v>
      </c>
      <c r="J32" s="27">
        <v>8.0</v>
      </c>
      <c r="K32" s="33">
        <v>2100.0</v>
      </c>
      <c r="L32" s="35">
        <f t="shared" si="4"/>
        <v>16800</v>
      </c>
      <c r="M32" s="34">
        <f t="shared" si="5"/>
        <v>4800</v>
      </c>
      <c r="N32" s="30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2.75" customHeight="1">
      <c r="A33" s="19">
        <v>30.0</v>
      </c>
      <c r="B33" s="20" t="s">
        <v>40</v>
      </c>
      <c r="C33" s="21">
        <v>27.0</v>
      </c>
      <c r="D33" s="32">
        <v>287.5</v>
      </c>
      <c r="E33" s="23">
        <f t="shared" si="1"/>
        <v>7762.5</v>
      </c>
      <c r="F33" s="24">
        <v>10.0</v>
      </c>
      <c r="G33" s="25">
        <v>300.0</v>
      </c>
      <c r="H33" s="25">
        <f t="shared" si="2"/>
        <v>3000</v>
      </c>
      <c r="I33" s="26">
        <f t="shared" si="3"/>
        <v>10762.5</v>
      </c>
      <c r="J33" s="27">
        <v>147.0</v>
      </c>
      <c r="K33" s="33">
        <v>75.0</v>
      </c>
      <c r="L33" s="35">
        <f t="shared" si="4"/>
        <v>11025</v>
      </c>
      <c r="M33" s="34">
        <f t="shared" si="5"/>
        <v>-262.5</v>
      </c>
      <c r="N33" s="30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12.75" customHeight="1">
      <c r="A34" s="19">
        <v>31.0</v>
      </c>
      <c r="B34" s="20" t="s">
        <v>41</v>
      </c>
      <c r="C34" s="21">
        <v>12.0</v>
      </c>
      <c r="D34" s="32">
        <v>287.5</v>
      </c>
      <c r="E34" s="23">
        <f t="shared" si="1"/>
        <v>3450</v>
      </c>
      <c r="F34" s="24">
        <v>0.0</v>
      </c>
      <c r="G34" s="25">
        <v>0.0</v>
      </c>
      <c r="H34" s="25">
        <f t="shared" si="2"/>
        <v>0</v>
      </c>
      <c r="I34" s="26">
        <f t="shared" si="3"/>
        <v>3450</v>
      </c>
      <c r="J34" s="27">
        <v>12.0</v>
      </c>
      <c r="K34" s="33">
        <v>85.0</v>
      </c>
      <c r="L34" s="35">
        <f t="shared" si="4"/>
        <v>1020</v>
      </c>
      <c r="M34" s="34">
        <f t="shared" si="5"/>
        <v>2430</v>
      </c>
      <c r="N34" s="30"/>
      <c r="O34" s="30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12.75" customHeight="1">
      <c r="A35" s="19">
        <v>32.0</v>
      </c>
      <c r="B35" s="20" t="s">
        <v>42</v>
      </c>
      <c r="C35" s="21">
        <v>10.0</v>
      </c>
      <c r="D35" s="32">
        <v>1150.0</v>
      </c>
      <c r="E35" s="23">
        <f t="shared" si="1"/>
        <v>11500</v>
      </c>
      <c r="F35" s="24">
        <v>12.0</v>
      </c>
      <c r="G35" s="25">
        <v>500.0</v>
      </c>
      <c r="H35" s="25">
        <f t="shared" si="2"/>
        <v>6000</v>
      </c>
      <c r="I35" s="26">
        <f t="shared" si="3"/>
        <v>17500</v>
      </c>
      <c r="J35" s="27">
        <v>54.0</v>
      </c>
      <c r="K35" s="25">
        <v>1699.01</v>
      </c>
      <c r="L35" s="28">
        <f t="shared" si="4"/>
        <v>91746.54</v>
      </c>
      <c r="M35" s="34">
        <f t="shared" si="5"/>
        <v>-74246.54</v>
      </c>
      <c r="N35" s="30"/>
      <c r="O35" s="30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2.75" customHeight="1">
      <c r="A36" s="19">
        <v>33.0</v>
      </c>
      <c r="B36" s="20" t="s">
        <v>43</v>
      </c>
      <c r="C36" s="21">
        <v>10.0</v>
      </c>
      <c r="D36" s="32">
        <v>120.0</v>
      </c>
      <c r="E36" s="23">
        <f t="shared" si="1"/>
        <v>1200</v>
      </c>
      <c r="F36" s="24">
        <v>20.0</v>
      </c>
      <c r="G36" s="25">
        <v>30.0</v>
      </c>
      <c r="H36" s="25">
        <f t="shared" si="2"/>
        <v>600</v>
      </c>
      <c r="I36" s="26">
        <f t="shared" si="3"/>
        <v>1800</v>
      </c>
      <c r="J36" s="27">
        <v>130.0</v>
      </c>
      <c r="K36" s="25">
        <v>10.9</v>
      </c>
      <c r="L36" s="28">
        <f t="shared" si="4"/>
        <v>1417</v>
      </c>
      <c r="M36" s="34">
        <f t="shared" si="5"/>
        <v>383</v>
      </c>
      <c r="N36" s="30"/>
      <c r="O36" s="30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2.75" customHeight="1">
      <c r="A37" s="19">
        <v>34.0</v>
      </c>
      <c r="B37" s="20" t="s">
        <v>44</v>
      </c>
      <c r="C37" s="21">
        <v>4.0</v>
      </c>
      <c r="D37" s="32">
        <v>3000.0</v>
      </c>
      <c r="E37" s="23">
        <f t="shared" si="1"/>
        <v>12000</v>
      </c>
      <c r="F37" s="24">
        <v>0.0</v>
      </c>
      <c r="G37" s="25">
        <v>0.0</v>
      </c>
      <c r="H37" s="25">
        <f t="shared" si="2"/>
        <v>0</v>
      </c>
      <c r="I37" s="26">
        <f t="shared" si="3"/>
        <v>12000</v>
      </c>
      <c r="J37" s="27">
        <v>4.0</v>
      </c>
      <c r="K37" s="25">
        <v>1550.0</v>
      </c>
      <c r="L37" s="28">
        <f t="shared" si="4"/>
        <v>6200</v>
      </c>
      <c r="M37" s="34">
        <f t="shared" si="5"/>
        <v>5800</v>
      </c>
      <c r="N37" s="30"/>
      <c r="O37" s="30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2.75" customHeight="1">
      <c r="A38" s="19">
        <v>35.0</v>
      </c>
      <c r="B38" s="20" t="s">
        <v>45</v>
      </c>
      <c r="C38" s="21">
        <v>7.0</v>
      </c>
      <c r="D38" s="32">
        <v>600.0</v>
      </c>
      <c r="E38" s="23">
        <f t="shared" si="1"/>
        <v>4200</v>
      </c>
      <c r="F38" s="24">
        <v>3.0</v>
      </c>
      <c r="G38" s="25">
        <v>300.0</v>
      </c>
      <c r="H38" s="25">
        <f t="shared" si="2"/>
        <v>900</v>
      </c>
      <c r="I38" s="26">
        <f t="shared" si="3"/>
        <v>5100</v>
      </c>
      <c r="J38" s="27">
        <v>19.0</v>
      </c>
      <c r="K38" s="25">
        <v>376.35</v>
      </c>
      <c r="L38" s="28">
        <f t="shared" si="4"/>
        <v>7150.65</v>
      </c>
      <c r="M38" s="34">
        <f t="shared" si="5"/>
        <v>-2050.65</v>
      </c>
      <c r="N38" s="30"/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2.75" customHeight="1">
      <c r="A39" s="19">
        <v>36.0</v>
      </c>
      <c r="B39" s="20" t="s">
        <v>46</v>
      </c>
      <c r="C39" s="21">
        <v>1.0</v>
      </c>
      <c r="D39" s="32">
        <v>13250.0</v>
      </c>
      <c r="E39" s="23">
        <f t="shared" si="1"/>
        <v>13250</v>
      </c>
      <c r="F39" s="24">
        <v>0.0</v>
      </c>
      <c r="G39" s="25">
        <v>0.0</v>
      </c>
      <c r="H39" s="25">
        <f t="shared" si="2"/>
        <v>0</v>
      </c>
      <c r="I39" s="26">
        <f t="shared" si="3"/>
        <v>13250</v>
      </c>
      <c r="J39" s="27">
        <v>1.0</v>
      </c>
      <c r="K39" s="33">
        <v>15400.0</v>
      </c>
      <c r="L39" s="35">
        <f t="shared" si="4"/>
        <v>15400</v>
      </c>
      <c r="M39" s="34">
        <f t="shared" si="5"/>
        <v>-2150</v>
      </c>
      <c r="N39" s="30"/>
      <c r="O39" s="30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2.75" customHeight="1">
      <c r="A40" s="19">
        <v>37.0</v>
      </c>
      <c r="B40" s="20" t="s">
        <v>47</v>
      </c>
      <c r="C40" s="21">
        <v>1.0</v>
      </c>
      <c r="D40" s="32">
        <v>90000.0</v>
      </c>
      <c r="E40" s="23">
        <f t="shared" si="1"/>
        <v>90000</v>
      </c>
      <c r="F40" s="24">
        <v>0.0</v>
      </c>
      <c r="G40" s="25">
        <v>0.0</v>
      </c>
      <c r="H40" s="25">
        <f t="shared" si="2"/>
        <v>0</v>
      </c>
      <c r="I40" s="26">
        <f t="shared" si="3"/>
        <v>90000</v>
      </c>
      <c r="J40" s="27">
        <v>1.0</v>
      </c>
      <c r="K40" s="33">
        <v>55900.0</v>
      </c>
      <c r="L40" s="35">
        <f t="shared" si="4"/>
        <v>55900</v>
      </c>
      <c r="M40" s="34">
        <f t="shared" si="5"/>
        <v>34100</v>
      </c>
      <c r="N40" s="30"/>
      <c r="O40" s="30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2.75" customHeight="1">
      <c r="A41" s="19">
        <v>38.0</v>
      </c>
      <c r="B41" s="20" t="s">
        <v>48</v>
      </c>
      <c r="C41" s="21">
        <v>12.0</v>
      </c>
      <c r="D41" s="32">
        <v>650.0</v>
      </c>
      <c r="E41" s="23">
        <f t="shared" si="1"/>
        <v>7800</v>
      </c>
      <c r="F41" s="24">
        <v>0.0</v>
      </c>
      <c r="G41" s="25">
        <v>0.0</v>
      </c>
      <c r="H41" s="25">
        <f t="shared" si="2"/>
        <v>0</v>
      </c>
      <c r="I41" s="26">
        <f t="shared" si="3"/>
        <v>7800</v>
      </c>
      <c r="J41" s="27">
        <v>12.0</v>
      </c>
      <c r="K41" s="25">
        <v>445.0</v>
      </c>
      <c r="L41" s="28">
        <f t="shared" si="4"/>
        <v>5340</v>
      </c>
      <c r="M41" s="34">
        <f t="shared" si="5"/>
        <v>2460</v>
      </c>
      <c r="N41" s="30"/>
      <c r="O41" s="30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2.75" customHeight="1">
      <c r="A42" s="19">
        <v>39.0</v>
      </c>
      <c r="B42" s="20" t="s">
        <v>49</v>
      </c>
      <c r="C42" s="21">
        <v>16.0</v>
      </c>
      <c r="D42" s="32">
        <v>130.0</v>
      </c>
      <c r="E42" s="23">
        <f t="shared" si="1"/>
        <v>2080</v>
      </c>
      <c r="F42" s="24">
        <v>0.0</v>
      </c>
      <c r="G42" s="25">
        <v>0.0</v>
      </c>
      <c r="H42" s="25">
        <f t="shared" si="2"/>
        <v>0</v>
      </c>
      <c r="I42" s="26">
        <f t="shared" si="3"/>
        <v>2080</v>
      </c>
      <c r="J42" s="27">
        <v>16.0</v>
      </c>
      <c r="K42" s="25">
        <v>786.0</v>
      </c>
      <c r="L42" s="28">
        <f t="shared" si="4"/>
        <v>12576</v>
      </c>
      <c r="M42" s="34">
        <f t="shared" si="5"/>
        <v>-10496</v>
      </c>
      <c r="N42" s="30"/>
      <c r="O42" s="30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2.75" customHeight="1">
      <c r="A43" s="19">
        <v>40.0</v>
      </c>
      <c r="B43" s="20" t="s">
        <v>50</v>
      </c>
      <c r="C43" s="21">
        <v>12.0</v>
      </c>
      <c r="D43" s="32">
        <v>230.0</v>
      </c>
      <c r="E43" s="23">
        <f t="shared" si="1"/>
        <v>2760</v>
      </c>
      <c r="F43" s="24">
        <v>0.0</v>
      </c>
      <c r="G43" s="25">
        <v>0.0</v>
      </c>
      <c r="H43" s="25">
        <f t="shared" si="2"/>
        <v>0</v>
      </c>
      <c r="I43" s="26">
        <f t="shared" si="3"/>
        <v>2760</v>
      </c>
      <c r="J43" s="27">
        <v>0.0</v>
      </c>
      <c r="K43" s="33">
        <v>0.0</v>
      </c>
      <c r="L43" s="28">
        <f t="shared" si="4"/>
        <v>0</v>
      </c>
      <c r="M43" s="34">
        <f t="shared" si="5"/>
        <v>2760</v>
      </c>
      <c r="N43" s="30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2.75" customHeight="1">
      <c r="A44" s="19">
        <v>41.0</v>
      </c>
      <c r="B44" s="20" t="s">
        <v>51</v>
      </c>
      <c r="C44" s="21">
        <v>204.0</v>
      </c>
      <c r="D44" s="32">
        <v>1000.0</v>
      </c>
      <c r="E44" s="23">
        <f t="shared" si="1"/>
        <v>204000</v>
      </c>
      <c r="F44" s="24">
        <v>0.0</v>
      </c>
      <c r="G44" s="25">
        <v>0.0</v>
      </c>
      <c r="H44" s="25">
        <f t="shared" si="2"/>
        <v>0</v>
      </c>
      <c r="I44" s="26">
        <f t="shared" si="3"/>
        <v>204000</v>
      </c>
      <c r="J44" s="27">
        <v>204.0</v>
      </c>
      <c r="K44" s="25">
        <v>731.3</v>
      </c>
      <c r="L44" s="28">
        <f t="shared" si="4"/>
        <v>149185.2</v>
      </c>
      <c r="M44" s="29">
        <f t="shared" si="5"/>
        <v>54814.8</v>
      </c>
      <c r="N44" s="30"/>
      <c r="O44" s="30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2.75" customHeight="1">
      <c r="A45" s="19">
        <v>42.0</v>
      </c>
      <c r="B45" s="20" t="s">
        <v>52</v>
      </c>
      <c r="C45" s="21">
        <v>8.0</v>
      </c>
      <c r="D45" s="32">
        <v>780.0</v>
      </c>
      <c r="E45" s="23">
        <f t="shared" si="1"/>
        <v>6240</v>
      </c>
      <c r="F45" s="24">
        <v>10.0</v>
      </c>
      <c r="G45" s="25">
        <v>800.0</v>
      </c>
      <c r="H45" s="25">
        <f t="shared" si="2"/>
        <v>8000</v>
      </c>
      <c r="I45" s="26">
        <f t="shared" si="3"/>
        <v>14240</v>
      </c>
      <c r="J45" s="27">
        <v>8.0</v>
      </c>
      <c r="K45" s="25">
        <v>460.0</v>
      </c>
      <c r="L45" s="28">
        <f t="shared" si="4"/>
        <v>3680</v>
      </c>
      <c r="M45" s="29">
        <f t="shared" si="5"/>
        <v>10560</v>
      </c>
      <c r="N45" s="30"/>
      <c r="O45" s="30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22.5" customHeight="1">
      <c r="A46" s="19">
        <v>43.0</v>
      </c>
      <c r="B46" s="38" t="s">
        <v>53</v>
      </c>
      <c r="C46" s="39">
        <v>36.0</v>
      </c>
      <c r="D46" s="40">
        <v>18000.0</v>
      </c>
      <c r="E46" s="41">
        <f t="shared" si="1"/>
        <v>648000</v>
      </c>
      <c r="F46" s="42">
        <v>0.0</v>
      </c>
      <c r="G46" s="43">
        <v>0.0</v>
      </c>
      <c r="H46" s="43">
        <f t="shared" si="2"/>
        <v>0</v>
      </c>
      <c r="I46" s="44">
        <f t="shared" si="3"/>
        <v>648000</v>
      </c>
      <c r="J46" s="39">
        <v>0.0</v>
      </c>
      <c r="K46" s="40">
        <v>0.0</v>
      </c>
      <c r="L46" s="41">
        <f t="shared" si="4"/>
        <v>0</v>
      </c>
      <c r="M46" s="45">
        <f t="shared" si="5"/>
        <v>648000</v>
      </c>
      <c r="N46" s="30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28.5" customHeight="1">
      <c r="A47" s="19">
        <v>44.0</v>
      </c>
      <c r="B47" s="38" t="s">
        <v>54</v>
      </c>
      <c r="C47" s="39">
        <v>8.0</v>
      </c>
      <c r="D47" s="40">
        <v>22000.0</v>
      </c>
      <c r="E47" s="41">
        <f t="shared" si="1"/>
        <v>176000</v>
      </c>
      <c r="F47" s="42">
        <v>315.0</v>
      </c>
      <c r="G47" s="43">
        <v>32500.0</v>
      </c>
      <c r="H47" s="43">
        <f t="shared" si="2"/>
        <v>10237500</v>
      </c>
      <c r="I47" s="44">
        <f t="shared" si="3"/>
        <v>10413500</v>
      </c>
      <c r="J47" s="39">
        <v>315.0</v>
      </c>
      <c r="K47" s="43">
        <v>32500.0</v>
      </c>
      <c r="L47" s="41">
        <f t="shared" si="4"/>
        <v>10237500</v>
      </c>
      <c r="M47" s="45">
        <f t="shared" si="5"/>
        <v>176000</v>
      </c>
      <c r="N47" s="30"/>
      <c r="O47" s="30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2.75" customHeight="1">
      <c r="A48" s="19">
        <v>45.0</v>
      </c>
      <c r="B48" s="20" t="s">
        <v>55</v>
      </c>
      <c r="C48" s="21">
        <v>24.0</v>
      </c>
      <c r="D48" s="32">
        <v>650.0</v>
      </c>
      <c r="E48" s="23">
        <f t="shared" si="1"/>
        <v>15600</v>
      </c>
      <c r="F48" s="24">
        <v>0.0</v>
      </c>
      <c r="G48" s="25">
        <v>0.0</v>
      </c>
      <c r="H48" s="25">
        <f t="shared" si="2"/>
        <v>0</v>
      </c>
      <c r="I48" s="26">
        <f t="shared" si="3"/>
        <v>15600</v>
      </c>
      <c r="J48" s="27">
        <v>24.0</v>
      </c>
      <c r="K48" s="25">
        <v>769.67</v>
      </c>
      <c r="L48" s="28">
        <f t="shared" si="4"/>
        <v>18472.08</v>
      </c>
      <c r="M48" s="29">
        <f t="shared" si="5"/>
        <v>-2872.08</v>
      </c>
      <c r="N48" s="30"/>
      <c r="O48" s="30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2.75" customHeight="1">
      <c r="A49" s="19">
        <v>46.0</v>
      </c>
      <c r="B49" s="20" t="s">
        <v>56</v>
      </c>
      <c r="C49" s="21">
        <v>16.0</v>
      </c>
      <c r="D49" s="32">
        <v>1000.0</v>
      </c>
      <c r="E49" s="23">
        <f t="shared" si="1"/>
        <v>16000</v>
      </c>
      <c r="F49" s="24">
        <v>0.0</v>
      </c>
      <c r="G49" s="25">
        <v>0.0</v>
      </c>
      <c r="H49" s="25">
        <f t="shared" si="2"/>
        <v>0</v>
      </c>
      <c r="I49" s="26">
        <f t="shared" si="3"/>
        <v>16000</v>
      </c>
      <c r="J49" s="27">
        <v>16.0</v>
      </c>
      <c r="K49" s="25">
        <v>1221.87</v>
      </c>
      <c r="L49" s="28">
        <f t="shared" si="4"/>
        <v>19549.92</v>
      </c>
      <c r="M49" s="29">
        <f t="shared" si="5"/>
        <v>-3549.92</v>
      </c>
      <c r="N49" s="30"/>
      <c r="O49" s="30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2.75" customHeight="1">
      <c r="A50" s="19">
        <v>47.0</v>
      </c>
      <c r="B50" s="20" t="s">
        <v>57</v>
      </c>
      <c r="C50" s="21">
        <v>12.0</v>
      </c>
      <c r="D50" s="32">
        <v>5100.0</v>
      </c>
      <c r="E50" s="23">
        <f t="shared" si="1"/>
        <v>61200</v>
      </c>
      <c r="F50" s="24">
        <v>0.0</v>
      </c>
      <c r="G50" s="25">
        <v>0.0</v>
      </c>
      <c r="H50" s="25">
        <f t="shared" si="2"/>
        <v>0</v>
      </c>
      <c r="I50" s="26">
        <f t="shared" si="3"/>
        <v>61200</v>
      </c>
      <c r="J50" s="27">
        <v>12.0</v>
      </c>
      <c r="K50" s="33">
        <v>982.0</v>
      </c>
      <c r="L50" s="35">
        <f t="shared" si="4"/>
        <v>11784</v>
      </c>
      <c r="M50" s="29">
        <f t="shared" si="5"/>
        <v>49416</v>
      </c>
      <c r="N50" s="30"/>
      <c r="O50" s="30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2.75" customHeight="1">
      <c r="A51" s="19">
        <v>48.0</v>
      </c>
      <c r="B51" s="20" t="s">
        <v>58</v>
      </c>
      <c r="C51" s="21">
        <v>12.0</v>
      </c>
      <c r="D51" s="32">
        <v>980.0</v>
      </c>
      <c r="E51" s="23">
        <f t="shared" si="1"/>
        <v>11760</v>
      </c>
      <c r="F51" s="24">
        <v>0.0</v>
      </c>
      <c r="G51" s="25">
        <v>0.0</v>
      </c>
      <c r="H51" s="25">
        <f t="shared" si="2"/>
        <v>0</v>
      </c>
      <c r="I51" s="26">
        <f t="shared" si="3"/>
        <v>11760</v>
      </c>
      <c r="J51" s="27">
        <v>12.0</v>
      </c>
      <c r="K51" s="33">
        <v>348.0</v>
      </c>
      <c r="L51" s="35">
        <f t="shared" si="4"/>
        <v>4176</v>
      </c>
      <c r="M51" s="29">
        <f t="shared" si="5"/>
        <v>7584</v>
      </c>
      <c r="N51" s="30"/>
      <c r="O51" s="30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2.75" customHeight="1">
      <c r="A52" s="19">
        <v>49.0</v>
      </c>
      <c r="B52" s="38" t="s">
        <v>59</v>
      </c>
      <c r="C52" s="39">
        <v>36.0</v>
      </c>
      <c r="D52" s="40">
        <v>6500.0</v>
      </c>
      <c r="E52" s="41">
        <f t="shared" si="1"/>
        <v>234000</v>
      </c>
      <c r="F52" s="42">
        <v>150.0</v>
      </c>
      <c r="G52" s="43">
        <v>5600.0</v>
      </c>
      <c r="H52" s="43">
        <f t="shared" si="2"/>
        <v>840000</v>
      </c>
      <c r="I52" s="44">
        <f t="shared" si="3"/>
        <v>1074000</v>
      </c>
      <c r="J52" s="39">
        <v>186.0</v>
      </c>
      <c r="K52" s="43">
        <v>5600.0</v>
      </c>
      <c r="L52" s="41">
        <f t="shared" si="4"/>
        <v>1041600</v>
      </c>
      <c r="M52" s="45">
        <f t="shared" si="5"/>
        <v>32400</v>
      </c>
      <c r="N52" s="30"/>
      <c r="O52" s="30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2.75" customHeight="1">
      <c r="A53" s="19">
        <v>50.0</v>
      </c>
      <c r="B53" s="20" t="s">
        <v>60</v>
      </c>
      <c r="C53" s="21">
        <v>21.0</v>
      </c>
      <c r="D53" s="32">
        <v>200.0</v>
      </c>
      <c r="E53" s="23">
        <f t="shared" si="1"/>
        <v>4200</v>
      </c>
      <c r="F53" s="24">
        <v>0.0</v>
      </c>
      <c r="G53" s="25">
        <v>0.0</v>
      </c>
      <c r="H53" s="25">
        <f t="shared" si="2"/>
        <v>0</v>
      </c>
      <c r="I53" s="26">
        <f t="shared" si="3"/>
        <v>4200</v>
      </c>
      <c r="J53" s="27">
        <v>21.0</v>
      </c>
      <c r="K53" s="25">
        <v>88.0</v>
      </c>
      <c r="L53" s="28">
        <f t="shared" si="4"/>
        <v>1848</v>
      </c>
      <c r="M53" s="29">
        <f t="shared" si="5"/>
        <v>2352</v>
      </c>
      <c r="N53" s="30"/>
      <c r="O53" s="30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2.75" customHeight="1">
      <c r="A54" s="19">
        <v>51.0</v>
      </c>
      <c r="B54" s="20" t="s">
        <v>61</v>
      </c>
      <c r="C54" s="21">
        <v>16.0</v>
      </c>
      <c r="D54" s="32">
        <v>450.0</v>
      </c>
      <c r="E54" s="23">
        <f t="shared" si="1"/>
        <v>7200</v>
      </c>
      <c r="F54" s="24">
        <v>0.0</v>
      </c>
      <c r="G54" s="25">
        <v>0.0</v>
      </c>
      <c r="H54" s="25">
        <f t="shared" si="2"/>
        <v>0</v>
      </c>
      <c r="I54" s="26">
        <f t="shared" si="3"/>
        <v>7200</v>
      </c>
      <c r="J54" s="27">
        <v>16.0</v>
      </c>
      <c r="K54" s="25">
        <v>165.0</v>
      </c>
      <c r="L54" s="28">
        <f t="shared" si="4"/>
        <v>2640</v>
      </c>
      <c r="M54" s="29">
        <f t="shared" si="5"/>
        <v>4560</v>
      </c>
      <c r="N54" s="30"/>
      <c r="O54" s="30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2.75" customHeight="1">
      <c r="A55" s="19">
        <v>52.0</v>
      </c>
      <c r="B55" s="20" t="s">
        <v>62</v>
      </c>
      <c r="C55" s="21">
        <v>8.0</v>
      </c>
      <c r="D55" s="32">
        <v>165000.0</v>
      </c>
      <c r="E55" s="23">
        <f t="shared" si="1"/>
        <v>1320000</v>
      </c>
      <c r="F55" s="24">
        <v>0.0</v>
      </c>
      <c r="G55" s="25">
        <v>0.0</v>
      </c>
      <c r="H55" s="25">
        <f t="shared" si="2"/>
        <v>0</v>
      </c>
      <c r="I55" s="26">
        <f t="shared" si="3"/>
        <v>1320000</v>
      </c>
      <c r="J55" s="27">
        <v>3.0</v>
      </c>
      <c r="K55" s="25">
        <v>280000.0</v>
      </c>
      <c r="L55" s="28">
        <f t="shared" si="4"/>
        <v>840000</v>
      </c>
      <c r="M55" s="29">
        <f t="shared" si="5"/>
        <v>480000</v>
      </c>
      <c r="N55" s="30"/>
      <c r="O55" s="30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12.75" customHeight="1">
      <c r="A56" s="19">
        <v>53.0</v>
      </c>
      <c r="B56" s="20" t="s">
        <v>63</v>
      </c>
      <c r="C56" s="21">
        <v>100.0</v>
      </c>
      <c r="D56" s="32">
        <v>300.0</v>
      </c>
      <c r="E56" s="23">
        <f t="shared" si="1"/>
        <v>30000</v>
      </c>
      <c r="F56" s="24">
        <v>150.0</v>
      </c>
      <c r="G56" s="25">
        <v>200.0</v>
      </c>
      <c r="H56" s="25">
        <f t="shared" si="2"/>
        <v>30000</v>
      </c>
      <c r="I56" s="26">
        <f t="shared" si="3"/>
        <v>60000</v>
      </c>
      <c r="J56" s="27">
        <v>250.0</v>
      </c>
      <c r="K56" s="25">
        <v>167.0</v>
      </c>
      <c r="L56" s="28">
        <f t="shared" si="4"/>
        <v>41750</v>
      </c>
      <c r="M56" s="29">
        <f t="shared" si="5"/>
        <v>18250</v>
      </c>
      <c r="N56" s="30"/>
      <c r="O56" s="30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2.75" customHeight="1">
      <c r="A57" s="19">
        <v>54.0</v>
      </c>
      <c r="B57" s="20" t="s">
        <v>64</v>
      </c>
      <c r="C57" s="21">
        <v>1.0</v>
      </c>
      <c r="D57" s="32">
        <v>62000.0</v>
      </c>
      <c r="E57" s="23">
        <f t="shared" si="1"/>
        <v>62000</v>
      </c>
      <c r="F57" s="24">
        <v>0.0</v>
      </c>
      <c r="G57" s="25">
        <v>0.0</v>
      </c>
      <c r="H57" s="25">
        <f t="shared" si="2"/>
        <v>0</v>
      </c>
      <c r="I57" s="26">
        <f t="shared" si="3"/>
        <v>62000</v>
      </c>
      <c r="J57" s="27">
        <v>1.0</v>
      </c>
      <c r="K57" s="25">
        <v>45000.0</v>
      </c>
      <c r="L57" s="28">
        <f t="shared" si="4"/>
        <v>45000</v>
      </c>
      <c r="M57" s="29">
        <f t="shared" si="5"/>
        <v>17000</v>
      </c>
      <c r="N57" s="30"/>
      <c r="O57" s="30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2.75" customHeight="1">
      <c r="A58" s="19">
        <v>55.0</v>
      </c>
      <c r="B58" s="20" t="s">
        <v>65</v>
      </c>
      <c r="C58" s="21">
        <v>1.0</v>
      </c>
      <c r="D58" s="32">
        <v>5000.0</v>
      </c>
      <c r="E58" s="23">
        <f t="shared" si="1"/>
        <v>5000</v>
      </c>
      <c r="F58" s="24">
        <v>0.0</v>
      </c>
      <c r="G58" s="25">
        <v>0.0</v>
      </c>
      <c r="H58" s="25">
        <f t="shared" si="2"/>
        <v>0</v>
      </c>
      <c r="I58" s="26">
        <f t="shared" si="3"/>
        <v>5000</v>
      </c>
      <c r="J58" s="27">
        <v>0.0</v>
      </c>
      <c r="K58" s="33">
        <v>0.0</v>
      </c>
      <c r="L58" s="28">
        <f t="shared" si="4"/>
        <v>0</v>
      </c>
      <c r="M58" s="29">
        <f t="shared" si="5"/>
        <v>5000</v>
      </c>
      <c r="N58" s="30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2.75" customHeight="1">
      <c r="A59" s="19">
        <v>56.0</v>
      </c>
      <c r="B59" s="20" t="s">
        <v>66</v>
      </c>
      <c r="C59" s="21">
        <v>1.0</v>
      </c>
      <c r="D59" s="32">
        <v>2600.0</v>
      </c>
      <c r="E59" s="23">
        <f t="shared" si="1"/>
        <v>2600</v>
      </c>
      <c r="F59" s="24">
        <v>0.0</v>
      </c>
      <c r="G59" s="25">
        <v>0.0</v>
      </c>
      <c r="H59" s="25">
        <f t="shared" si="2"/>
        <v>0</v>
      </c>
      <c r="I59" s="26">
        <f t="shared" si="3"/>
        <v>2600</v>
      </c>
      <c r="J59" s="27">
        <v>2.0</v>
      </c>
      <c r="K59" s="33">
        <v>7135.0</v>
      </c>
      <c r="L59" s="35">
        <f t="shared" si="4"/>
        <v>14270</v>
      </c>
      <c r="M59" s="29">
        <f t="shared" si="5"/>
        <v>-11670</v>
      </c>
      <c r="N59" s="30"/>
      <c r="O59" s="30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2.75" customHeight="1">
      <c r="A60" s="19">
        <v>57.0</v>
      </c>
      <c r="B60" s="20" t="s">
        <v>67</v>
      </c>
      <c r="C60" s="21">
        <v>60.0</v>
      </c>
      <c r="D60" s="32">
        <v>250.0</v>
      </c>
      <c r="E60" s="23">
        <f t="shared" si="1"/>
        <v>15000</v>
      </c>
      <c r="F60" s="24">
        <v>0.0</v>
      </c>
      <c r="G60" s="25">
        <v>0.0</v>
      </c>
      <c r="H60" s="25">
        <f t="shared" si="2"/>
        <v>0</v>
      </c>
      <c r="I60" s="26">
        <f t="shared" si="3"/>
        <v>15000</v>
      </c>
      <c r="J60" s="27">
        <v>60.0</v>
      </c>
      <c r="K60" s="33">
        <v>389.3</v>
      </c>
      <c r="L60" s="35">
        <f t="shared" si="4"/>
        <v>23358</v>
      </c>
      <c r="M60" s="29">
        <f t="shared" si="5"/>
        <v>-8358</v>
      </c>
      <c r="N60" s="30"/>
      <c r="O60" s="30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2.75" customHeight="1">
      <c r="A61" s="19">
        <v>58.0</v>
      </c>
      <c r="B61" s="20" t="s">
        <v>68</v>
      </c>
      <c r="C61" s="21">
        <v>4.0</v>
      </c>
      <c r="D61" s="32">
        <v>1650.0</v>
      </c>
      <c r="E61" s="23">
        <f t="shared" si="1"/>
        <v>6600</v>
      </c>
      <c r="F61" s="24">
        <v>0.0</v>
      </c>
      <c r="G61" s="25">
        <v>0.0</v>
      </c>
      <c r="H61" s="25">
        <f t="shared" si="2"/>
        <v>0</v>
      </c>
      <c r="I61" s="26">
        <f t="shared" si="3"/>
        <v>6600</v>
      </c>
      <c r="J61" s="27">
        <v>4.0</v>
      </c>
      <c r="K61" s="25">
        <v>190.0</v>
      </c>
      <c r="L61" s="28">
        <f t="shared" si="4"/>
        <v>760</v>
      </c>
      <c r="M61" s="29">
        <f t="shared" si="5"/>
        <v>5840</v>
      </c>
      <c r="N61" s="30"/>
      <c r="O61" s="30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2.75" customHeight="1">
      <c r="A62" s="19">
        <v>59.0</v>
      </c>
      <c r="B62" s="20" t="s">
        <v>69</v>
      </c>
      <c r="C62" s="21">
        <v>1.0</v>
      </c>
      <c r="D62" s="32">
        <v>182000.0</v>
      </c>
      <c r="E62" s="23">
        <f t="shared" si="1"/>
        <v>182000</v>
      </c>
      <c r="F62" s="24">
        <v>0.0</v>
      </c>
      <c r="G62" s="25">
        <v>0.0</v>
      </c>
      <c r="H62" s="25">
        <f t="shared" si="2"/>
        <v>0</v>
      </c>
      <c r="I62" s="26">
        <f t="shared" si="3"/>
        <v>182000</v>
      </c>
      <c r="J62" s="27">
        <v>1.0</v>
      </c>
      <c r="K62" s="46">
        <v>213000.0</v>
      </c>
      <c r="L62" s="28">
        <f t="shared" si="4"/>
        <v>213000</v>
      </c>
      <c r="M62" s="29">
        <f t="shared" si="5"/>
        <v>-31000</v>
      </c>
      <c r="N62" s="30"/>
      <c r="O62" s="30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2.75" customHeight="1">
      <c r="A63" s="19">
        <v>60.0</v>
      </c>
      <c r="B63" s="20" t="s">
        <v>70</v>
      </c>
      <c r="C63" s="21">
        <v>2.0</v>
      </c>
      <c r="D63" s="32">
        <v>110.0</v>
      </c>
      <c r="E63" s="23">
        <f t="shared" si="1"/>
        <v>220</v>
      </c>
      <c r="F63" s="24">
        <v>0.0</v>
      </c>
      <c r="G63" s="25">
        <v>0.0</v>
      </c>
      <c r="H63" s="25">
        <f t="shared" si="2"/>
        <v>0</v>
      </c>
      <c r="I63" s="26">
        <f t="shared" si="3"/>
        <v>220</v>
      </c>
      <c r="J63" s="27">
        <v>2.0</v>
      </c>
      <c r="K63" s="25">
        <v>79.15</v>
      </c>
      <c r="L63" s="28">
        <f t="shared" si="4"/>
        <v>158.3</v>
      </c>
      <c r="M63" s="29">
        <f t="shared" si="5"/>
        <v>61.7</v>
      </c>
      <c r="N63" s="30"/>
      <c r="O63" s="30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2.75" customHeight="1">
      <c r="A64" s="19">
        <v>61.0</v>
      </c>
      <c r="B64" s="20" t="s">
        <v>71</v>
      </c>
      <c r="C64" s="21">
        <v>60.0</v>
      </c>
      <c r="D64" s="32">
        <v>300.0</v>
      </c>
      <c r="E64" s="23">
        <f t="shared" si="1"/>
        <v>18000</v>
      </c>
      <c r="F64" s="24">
        <v>0.0</v>
      </c>
      <c r="G64" s="25">
        <v>0.0</v>
      </c>
      <c r="H64" s="25">
        <f t="shared" si="2"/>
        <v>0</v>
      </c>
      <c r="I64" s="26">
        <f t="shared" si="3"/>
        <v>18000</v>
      </c>
      <c r="J64" s="27">
        <v>60.0</v>
      </c>
      <c r="K64" s="25">
        <v>630.0</v>
      </c>
      <c r="L64" s="28">
        <f t="shared" si="4"/>
        <v>37800</v>
      </c>
      <c r="M64" s="29">
        <f t="shared" si="5"/>
        <v>-19800</v>
      </c>
      <c r="N64" s="30"/>
      <c r="O64" s="30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2.75" customHeight="1">
      <c r="A65" s="19">
        <v>62.0</v>
      </c>
      <c r="B65" s="20" t="s">
        <v>72</v>
      </c>
      <c r="C65" s="21">
        <v>1.0</v>
      </c>
      <c r="D65" s="32">
        <v>110000.0</v>
      </c>
      <c r="E65" s="23">
        <f t="shared" si="1"/>
        <v>110000</v>
      </c>
      <c r="F65" s="24">
        <v>0.0</v>
      </c>
      <c r="G65" s="25">
        <v>0.0</v>
      </c>
      <c r="H65" s="25">
        <f t="shared" si="2"/>
        <v>0</v>
      </c>
      <c r="I65" s="26">
        <f t="shared" si="3"/>
        <v>110000</v>
      </c>
      <c r="J65" s="27">
        <v>1.0</v>
      </c>
      <c r="K65" s="25">
        <v>83100.0</v>
      </c>
      <c r="L65" s="28">
        <f t="shared" si="4"/>
        <v>83100</v>
      </c>
      <c r="M65" s="29">
        <f t="shared" si="5"/>
        <v>26900</v>
      </c>
      <c r="N65" s="30"/>
      <c r="O65" s="30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2.75" customHeight="1">
      <c r="A66" s="19">
        <v>63.0</v>
      </c>
      <c r="B66" s="20" t="s">
        <v>73</v>
      </c>
      <c r="C66" s="21">
        <v>4.0</v>
      </c>
      <c r="D66" s="32">
        <v>33000.0</v>
      </c>
      <c r="E66" s="23">
        <f t="shared" si="1"/>
        <v>132000</v>
      </c>
      <c r="F66" s="24">
        <v>0.0</v>
      </c>
      <c r="G66" s="25">
        <v>0.0</v>
      </c>
      <c r="H66" s="25">
        <f t="shared" si="2"/>
        <v>0</v>
      </c>
      <c r="I66" s="26">
        <f t="shared" si="3"/>
        <v>132000</v>
      </c>
      <c r="J66" s="27">
        <v>4.0</v>
      </c>
      <c r="K66" s="25">
        <v>32000.0</v>
      </c>
      <c r="L66" s="28">
        <f t="shared" si="4"/>
        <v>128000</v>
      </c>
      <c r="M66" s="29">
        <f t="shared" si="5"/>
        <v>4000</v>
      </c>
      <c r="N66" s="30"/>
      <c r="O66" s="30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2.75" customHeight="1">
      <c r="A67" s="19">
        <v>64.0</v>
      </c>
      <c r="B67" s="20" t="s">
        <v>74</v>
      </c>
      <c r="C67" s="21">
        <v>204.0</v>
      </c>
      <c r="D67" s="32">
        <v>260.0</v>
      </c>
      <c r="E67" s="23">
        <f t="shared" si="1"/>
        <v>53040</v>
      </c>
      <c r="F67" s="24">
        <v>0.0</v>
      </c>
      <c r="G67" s="25">
        <v>0.0</v>
      </c>
      <c r="H67" s="25">
        <f t="shared" si="2"/>
        <v>0</v>
      </c>
      <c r="I67" s="26">
        <f t="shared" si="3"/>
        <v>53040</v>
      </c>
      <c r="J67" s="27">
        <v>0.0</v>
      </c>
      <c r="K67" s="33">
        <v>0.0</v>
      </c>
      <c r="L67" s="28">
        <f t="shared" si="4"/>
        <v>0</v>
      </c>
      <c r="M67" s="29">
        <f t="shared" si="5"/>
        <v>53040</v>
      </c>
      <c r="N67" s="30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2.75" customHeight="1">
      <c r="A68" s="19">
        <v>65.0</v>
      </c>
      <c r="B68" s="20" t="s">
        <v>75</v>
      </c>
      <c r="C68" s="21">
        <v>24.0</v>
      </c>
      <c r="D68" s="32">
        <v>67000.0</v>
      </c>
      <c r="E68" s="23">
        <f t="shared" si="1"/>
        <v>1608000</v>
      </c>
      <c r="F68" s="24">
        <v>0.0</v>
      </c>
      <c r="G68" s="25">
        <v>0.0</v>
      </c>
      <c r="H68" s="25">
        <f t="shared" si="2"/>
        <v>0</v>
      </c>
      <c r="I68" s="26">
        <f t="shared" si="3"/>
        <v>1608000</v>
      </c>
      <c r="J68" s="27">
        <v>0.0</v>
      </c>
      <c r="K68" s="33">
        <v>0.0</v>
      </c>
      <c r="L68" s="28">
        <f t="shared" si="4"/>
        <v>0</v>
      </c>
      <c r="M68" s="29">
        <f t="shared" si="5"/>
        <v>1608000</v>
      </c>
      <c r="N68" s="30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2.75" customHeight="1">
      <c r="A69" s="19">
        <v>66.0</v>
      </c>
      <c r="B69" s="37" t="s">
        <v>76</v>
      </c>
      <c r="C69" s="21">
        <v>4.0</v>
      </c>
      <c r="D69" s="32">
        <v>110000.0</v>
      </c>
      <c r="E69" s="23">
        <f t="shared" si="1"/>
        <v>440000</v>
      </c>
      <c r="F69" s="24">
        <v>0.0</v>
      </c>
      <c r="G69" s="25">
        <v>0.0</v>
      </c>
      <c r="H69" s="25">
        <f t="shared" si="2"/>
        <v>0</v>
      </c>
      <c r="I69" s="26">
        <f t="shared" si="3"/>
        <v>440000</v>
      </c>
      <c r="J69" s="27">
        <v>4.0</v>
      </c>
      <c r="K69" s="25">
        <v>19635.0</v>
      </c>
      <c r="L69" s="28">
        <f t="shared" si="4"/>
        <v>78540</v>
      </c>
      <c r="M69" s="29">
        <f t="shared" si="5"/>
        <v>361460</v>
      </c>
      <c r="N69" s="30"/>
      <c r="O69" s="30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2.75" customHeight="1">
      <c r="A70" s="19">
        <v>67.0</v>
      </c>
      <c r="B70" s="37" t="s">
        <v>77</v>
      </c>
      <c r="C70" s="21">
        <v>36.0</v>
      </c>
      <c r="D70" s="32">
        <v>4700.0</v>
      </c>
      <c r="E70" s="23">
        <f t="shared" si="1"/>
        <v>169200</v>
      </c>
      <c r="F70" s="24">
        <v>18.0</v>
      </c>
      <c r="G70" s="25">
        <v>2000.0</v>
      </c>
      <c r="H70" s="25">
        <f t="shared" si="2"/>
        <v>36000</v>
      </c>
      <c r="I70" s="26">
        <f t="shared" si="3"/>
        <v>205200</v>
      </c>
      <c r="J70" s="27">
        <v>37.0</v>
      </c>
      <c r="K70" s="25">
        <v>1802.09</v>
      </c>
      <c r="L70" s="28">
        <f t="shared" si="4"/>
        <v>66677.33</v>
      </c>
      <c r="M70" s="29">
        <f t="shared" si="5"/>
        <v>138522.67</v>
      </c>
      <c r="N70" s="30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2.75" customHeight="1">
      <c r="A71" s="19">
        <v>68.0</v>
      </c>
      <c r="B71" s="37" t="s">
        <v>78</v>
      </c>
      <c r="C71" s="21">
        <v>60.0</v>
      </c>
      <c r="D71" s="32">
        <v>7350.0</v>
      </c>
      <c r="E71" s="23">
        <f t="shared" si="1"/>
        <v>441000</v>
      </c>
      <c r="F71" s="24">
        <v>0.0</v>
      </c>
      <c r="G71" s="25">
        <v>0.0</v>
      </c>
      <c r="H71" s="25">
        <f t="shared" si="2"/>
        <v>0</v>
      </c>
      <c r="I71" s="26">
        <f t="shared" si="3"/>
        <v>441000</v>
      </c>
      <c r="J71" s="27">
        <v>60.0</v>
      </c>
      <c r="K71" s="25">
        <v>101.7</v>
      </c>
      <c r="L71" s="28">
        <f t="shared" si="4"/>
        <v>6102</v>
      </c>
      <c r="M71" s="29">
        <f t="shared" si="5"/>
        <v>434898</v>
      </c>
      <c r="N71" s="30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2.75" customHeight="1">
      <c r="A72" s="19">
        <v>69.0</v>
      </c>
      <c r="B72" s="37" t="s">
        <v>79</v>
      </c>
      <c r="C72" s="21">
        <v>36.0</v>
      </c>
      <c r="D72" s="32">
        <v>2700.0</v>
      </c>
      <c r="E72" s="23">
        <f t="shared" si="1"/>
        <v>97200</v>
      </c>
      <c r="F72" s="24">
        <v>0.0</v>
      </c>
      <c r="G72" s="25">
        <v>0.0</v>
      </c>
      <c r="H72" s="25">
        <f t="shared" si="2"/>
        <v>0</v>
      </c>
      <c r="I72" s="26">
        <f t="shared" si="3"/>
        <v>97200</v>
      </c>
      <c r="J72" s="27">
        <v>36.0</v>
      </c>
      <c r="K72" s="25">
        <v>1382.25</v>
      </c>
      <c r="L72" s="28">
        <f t="shared" si="4"/>
        <v>49761</v>
      </c>
      <c r="M72" s="29">
        <f t="shared" si="5"/>
        <v>47439</v>
      </c>
      <c r="N72" s="30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2.75" customHeight="1">
      <c r="A73" s="19">
        <v>70.0</v>
      </c>
      <c r="B73" s="37" t="s">
        <v>80</v>
      </c>
      <c r="C73" s="21">
        <v>3.0</v>
      </c>
      <c r="D73" s="32">
        <v>15000.0</v>
      </c>
      <c r="E73" s="23">
        <f t="shared" si="1"/>
        <v>45000</v>
      </c>
      <c r="F73" s="24">
        <v>0.0</v>
      </c>
      <c r="G73" s="25">
        <v>0.0</v>
      </c>
      <c r="H73" s="25">
        <f t="shared" si="2"/>
        <v>0</v>
      </c>
      <c r="I73" s="26">
        <f t="shared" si="3"/>
        <v>45000</v>
      </c>
      <c r="J73" s="27">
        <v>3.0</v>
      </c>
      <c r="K73" s="25">
        <v>6694.55</v>
      </c>
      <c r="L73" s="28">
        <f t="shared" si="4"/>
        <v>20083.65</v>
      </c>
      <c r="M73" s="29">
        <f t="shared" si="5"/>
        <v>24916.35</v>
      </c>
      <c r="N73" s="30"/>
      <c r="O73" s="30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2.75" customHeight="1">
      <c r="A74" s="19">
        <v>71.0</v>
      </c>
      <c r="B74" s="20" t="s">
        <v>81</v>
      </c>
      <c r="C74" s="21">
        <v>3000.0</v>
      </c>
      <c r="D74" s="32">
        <v>120.0</v>
      </c>
      <c r="E74" s="23">
        <f t="shared" si="1"/>
        <v>360000</v>
      </c>
      <c r="F74" s="24">
        <v>0.0</v>
      </c>
      <c r="G74" s="25">
        <v>0.0</v>
      </c>
      <c r="H74" s="25">
        <f t="shared" si="2"/>
        <v>0</v>
      </c>
      <c r="I74" s="26">
        <f t="shared" si="3"/>
        <v>360000</v>
      </c>
      <c r="J74" s="27">
        <v>0.0</v>
      </c>
      <c r="K74" s="33">
        <v>0.0</v>
      </c>
      <c r="L74" s="28">
        <f t="shared" si="4"/>
        <v>0</v>
      </c>
      <c r="M74" s="29">
        <f t="shared" si="5"/>
        <v>360000</v>
      </c>
      <c r="N74" s="30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2.75" customHeight="1">
      <c r="A75" s="19">
        <v>72.0</v>
      </c>
      <c r="B75" s="37" t="s">
        <v>82</v>
      </c>
      <c r="C75" s="21">
        <v>0.0</v>
      </c>
      <c r="D75" s="32">
        <v>0.0</v>
      </c>
      <c r="E75" s="23">
        <f t="shared" si="1"/>
        <v>0</v>
      </c>
      <c r="F75" s="24">
        <f>450+250</f>
        <v>700</v>
      </c>
      <c r="G75" s="25">
        <v>6000.0</v>
      </c>
      <c r="H75" s="25">
        <f t="shared" si="2"/>
        <v>4200000</v>
      </c>
      <c r="I75" s="26">
        <f t="shared" si="3"/>
        <v>4200000</v>
      </c>
      <c r="J75" s="27">
        <v>243.0</v>
      </c>
      <c r="K75" s="33">
        <v>8200.0</v>
      </c>
      <c r="L75" s="28">
        <f t="shared" si="4"/>
        <v>1992600</v>
      </c>
      <c r="M75" s="29">
        <f t="shared" si="5"/>
        <v>2207400</v>
      </c>
      <c r="N75" s="30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2.75" customHeight="1">
      <c r="A76" s="19">
        <v>73.0</v>
      </c>
      <c r="B76" s="37" t="s">
        <v>83</v>
      </c>
      <c r="C76" s="21">
        <v>0.0</v>
      </c>
      <c r="D76" s="32">
        <v>0.0</v>
      </c>
      <c r="E76" s="23">
        <f t="shared" si="1"/>
        <v>0</v>
      </c>
      <c r="F76" s="24">
        <v>20.0</v>
      </c>
      <c r="G76" s="33">
        <v>500.0</v>
      </c>
      <c r="H76" s="25">
        <f t="shared" si="2"/>
        <v>10000</v>
      </c>
      <c r="I76" s="26">
        <f t="shared" si="3"/>
        <v>10000</v>
      </c>
      <c r="J76" s="27">
        <v>20.0</v>
      </c>
      <c r="K76" s="33">
        <v>374.0</v>
      </c>
      <c r="L76" s="28">
        <f t="shared" si="4"/>
        <v>7480</v>
      </c>
      <c r="M76" s="29">
        <f t="shared" si="5"/>
        <v>2520</v>
      </c>
      <c r="N76" s="30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2.75" customHeight="1">
      <c r="A77" s="19">
        <v>74.0</v>
      </c>
      <c r="B77" s="20" t="s">
        <v>84</v>
      </c>
      <c r="C77" s="21">
        <v>0.0</v>
      </c>
      <c r="D77" s="32">
        <v>0.0</v>
      </c>
      <c r="E77" s="23">
        <f t="shared" si="1"/>
        <v>0</v>
      </c>
      <c r="F77" s="24">
        <v>254.0</v>
      </c>
      <c r="G77" s="33">
        <v>7.09</v>
      </c>
      <c r="H77" s="25">
        <f t="shared" si="2"/>
        <v>1800.86</v>
      </c>
      <c r="I77" s="26">
        <f t="shared" si="3"/>
        <v>1800.86</v>
      </c>
      <c r="J77" s="27">
        <v>264.0</v>
      </c>
      <c r="K77" s="33">
        <v>12.0</v>
      </c>
      <c r="L77" s="28">
        <f t="shared" si="4"/>
        <v>3168</v>
      </c>
      <c r="M77" s="29">
        <f t="shared" si="5"/>
        <v>-1367.14</v>
      </c>
      <c r="N77" s="30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2.75" customHeight="1">
      <c r="A78" s="19">
        <v>75.0</v>
      </c>
      <c r="B78" s="20" t="s">
        <v>85</v>
      </c>
      <c r="C78" s="21">
        <v>0.0</v>
      </c>
      <c r="D78" s="32">
        <v>0.0</v>
      </c>
      <c r="E78" s="23">
        <f t="shared" si="1"/>
        <v>0</v>
      </c>
      <c r="F78" s="24">
        <v>18.0</v>
      </c>
      <c r="G78" s="33">
        <v>8000.0</v>
      </c>
      <c r="H78" s="25">
        <f t="shared" si="2"/>
        <v>144000</v>
      </c>
      <c r="I78" s="26">
        <f t="shared" si="3"/>
        <v>144000</v>
      </c>
      <c r="J78" s="27">
        <v>18.0</v>
      </c>
      <c r="K78" s="33">
        <v>8986.0</v>
      </c>
      <c r="L78" s="28">
        <f t="shared" si="4"/>
        <v>161748</v>
      </c>
      <c r="M78" s="29">
        <f t="shared" si="5"/>
        <v>-17748</v>
      </c>
      <c r="N78" s="30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2.75" customHeight="1">
      <c r="A79" s="19">
        <v>76.0</v>
      </c>
      <c r="B79" s="20" t="s">
        <v>86</v>
      </c>
      <c r="C79" s="21">
        <v>0.0</v>
      </c>
      <c r="D79" s="32">
        <v>0.0</v>
      </c>
      <c r="E79" s="23">
        <f t="shared" si="1"/>
        <v>0</v>
      </c>
      <c r="F79" s="24">
        <v>16.0</v>
      </c>
      <c r="G79" s="33">
        <v>400.0</v>
      </c>
      <c r="H79" s="25">
        <f t="shared" si="2"/>
        <v>6400</v>
      </c>
      <c r="I79" s="26">
        <f t="shared" si="3"/>
        <v>6400</v>
      </c>
      <c r="J79" s="27">
        <v>24.0</v>
      </c>
      <c r="K79" s="33">
        <v>370.0</v>
      </c>
      <c r="L79" s="28">
        <f t="shared" si="4"/>
        <v>8880</v>
      </c>
      <c r="M79" s="29">
        <f t="shared" si="5"/>
        <v>-2480</v>
      </c>
      <c r="N79" s="30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2.75" customHeight="1">
      <c r="A80" s="19">
        <v>77.0</v>
      </c>
      <c r="B80" s="20" t="s">
        <v>87</v>
      </c>
      <c r="C80" s="21">
        <v>0.0</v>
      </c>
      <c r="D80" s="32">
        <v>0.0</v>
      </c>
      <c r="E80" s="23">
        <f t="shared" si="1"/>
        <v>0</v>
      </c>
      <c r="F80" s="24">
        <v>6.0</v>
      </c>
      <c r="G80" s="33">
        <v>1300.0</v>
      </c>
      <c r="H80" s="25">
        <f t="shared" si="2"/>
        <v>7800</v>
      </c>
      <c r="I80" s="26">
        <f t="shared" si="3"/>
        <v>7800</v>
      </c>
      <c r="J80" s="27">
        <v>10.0</v>
      </c>
      <c r="K80" s="33">
        <v>1630.0</v>
      </c>
      <c r="L80" s="28">
        <f t="shared" si="4"/>
        <v>16300</v>
      </c>
      <c r="M80" s="29">
        <f t="shared" si="5"/>
        <v>-8500</v>
      </c>
      <c r="N80" s="30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2.75" customHeight="1">
      <c r="A81" s="19">
        <v>78.0</v>
      </c>
      <c r="B81" s="20" t="s">
        <v>88</v>
      </c>
      <c r="C81" s="21">
        <v>0.0</v>
      </c>
      <c r="D81" s="32">
        <v>0.0</v>
      </c>
      <c r="E81" s="23">
        <f t="shared" si="1"/>
        <v>0</v>
      </c>
      <c r="F81" s="24">
        <v>20.0</v>
      </c>
      <c r="G81" s="33">
        <v>30.0</v>
      </c>
      <c r="H81" s="25">
        <f t="shared" si="2"/>
        <v>600</v>
      </c>
      <c r="I81" s="26">
        <f t="shared" si="3"/>
        <v>600</v>
      </c>
      <c r="J81" s="27">
        <v>20.0</v>
      </c>
      <c r="K81" s="33">
        <v>35.0</v>
      </c>
      <c r="L81" s="28">
        <f t="shared" si="4"/>
        <v>700</v>
      </c>
      <c r="M81" s="29">
        <f t="shared" si="5"/>
        <v>-100</v>
      </c>
      <c r="N81" s="30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2.75" customHeight="1">
      <c r="A82" s="19">
        <v>79.0</v>
      </c>
      <c r="B82" s="20" t="s">
        <v>89</v>
      </c>
      <c r="C82" s="21">
        <v>0.0</v>
      </c>
      <c r="D82" s="32">
        <v>0.0</v>
      </c>
      <c r="E82" s="23">
        <f t="shared" si="1"/>
        <v>0</v>
      </c>
      <c r="F82" s="24">
        <v>170.0</v>
      </c>
      <c r="G82" s="33">
        <v>300.0</v>
      </c>
      <c r="H82" s="25">
        <f t="shared" si="2"/>
        <v>51000</v>
      </c>
      <c r="I82" s="26">
        <f t="shared" si="3"/>
        <v>51000</v>
      </c>
      <c r="J82" s="27">
        <v>126.0</v>
      </c>
      <c r="K82" s="33">
        <v>265.34</v>
      </c>
      <c r="L82" s="28">
        <f t="shared" si="4"/>
        <v>33432.84</v>
      </c>
      <c r="M82" s="29">
        <f t="shared" si="5"/>
        <v>17567.16</v>
      </c>
      <c r="N82" s="30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2.75" customHeight="1">
      <c r="A83" s="19">
        <v>80.0</v>
      </c>
      <c r="B83" s="20" t="s">
        <v>90</v>
      </c>
      <c r="C83" s="21">
        <v>0.0</v>
      </c>
      <c r="D83" s="32">
        <v>0.0</v>
      </c>
      <c r="E83" s="23">
        <f t="shared" si="1"/>
        <v>0</v>
      </c>
      <c r="F83" s="24">
        <v>336.0</v>
      </c>
      <c r="G83" s="33">
        <v>500.0</v>
      </c>
      <c r="H83" s="25">
        <f t="shared" si="2"/>
        <v>168000</v>
      </c>
      <c r="I83" s="26">
        <f t="shared" si="3"/>
        <v>168000</v>
      </c>
      <c r="J83" s="27">
        <v>26.0</v>
      </c>
      <c r="K83" s="33">
        <v>795.66</v>
      </c>
      <c r="L83" s="28">
        <f t="shared" si="4"/>
        <v>20687.16</v>
      </c>
      <c r="M83" s="29">
        <f t="shared" si="5"/>
        <v>147312.84</v>
      </c>
      <c r="N83" s="30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2.75" customHeight="1">
      <c r="A84" s="19">
        <v>81.0</v>
      </c>
      <c r="B84" s="20" t="s">
        <v>91</v>
      </c>
      <c r="C84" s="21">
        <v>0.0</v>
      </c>
      <c r="D84" s="32">
        <v>0.0</v>
      </c>
      <c r="E84" s="23">
        <f t="shared" si="1"/>
        <v>0</v>
      </c>
      <c r="F84" s="24">
        <v>18.0</v>
      </c>
      <c r="G84" s="33">
        <v>530.0</v>
      </c>
      <c r="H84" s="25">
        <f t="shared" si="2"/>
        <v>9540</v>
      </c>
      <c r="I84" s="26">
        <f t="shared" si="3"/>
        <v>9540</v>
      </c>
      <c r="J84" s="27">
        <v>26.0</v>
      </c>
      <c r="K84" s="33">
        <v>613.46</v>
      </c>
      <c r="L84" s="28">
        <f t="shared" si="4"/>
        <v>15949.96</v>
      </c>
      <c r="M84" s="29">
        <f t="shared" si="5"/>
        <v>-6409.96</v>
      </c>
      <c r="N84" s="30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2.75" customHeight="1">
      <c r="A85" s="19">
        <v>82.0</v>
      </c>
      <c r="B85" s="20" t="s">
        <v>92</v>
      </c>
      <c r="C85" s="21">
        <v>0.0</v>
      </c>
      <c r="D85" s="32">
        <v>0.0</v>
      </c>
      <c r="E85" s="23">
        <f t="shared" si="1"/>
        <v>0</v>
      </c>
      <c r="F85" s="24">
        <v>12.0</v>
      </c>
      <c r="G85" s="33">
        <v>1000.0</v>
      </c>
      <c r="H85" s="25">
        <f t="shared" si="2"/>
        <v>12000</v>
      </c>
      <c r="I85" s="26">
        <f t="shared" si="3"/>
        <v>12000</v>
      </c>
      <c r="J85" s="27">
        <v>0.0</v>
      </c>
      <c r="K85" s="33">
        <v>0.0</v>
      </c>
      <c r="L85" s="28">
        <f t="shared" si="4"/>
        <v>0</v>
      </c>
      <c r="M85" s="29">
        <f t="shared" si="5"/>
        <v>12000</v>
      </c>
      <c r="N85" s="30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2.75" customHeight="1">
      <c r="A86" s="19">
        <v>83.0</v>
      </c>
      <c r="B86" s="20" t="s">
        <v>93</v>
      </c>
      <c r="C86" s="21">
        <v>0.0</v>
      </c>
      <c r="D86" s="32">
        <v>0.0</v>
      </c>
      <c r="E86" s="23">
        <f t="shared" si="1"/>
        <v>0</v>
      </c>
      <c r="F86" s="24">
        <v>6.0</v>
      </c>
      <c r="G86" s="33">
        <v>3500.0</v>
      </c>
      <c r="H86" s="25">
        <f t="shared" si="2"/>
        <v>21000</v>
      </c>
      <c r="I86" s="26">
        <f t="shared" si="3"/>
        <v>21000</v>
      </c>
      <c r="J86" s="27">
        <v>0.0</v>
      </c>
      <c r="K86" s="33">
        <v>0.0</v>
      </c>
      <c r="L86" s="28">
        <f t="shared" si="4"/>
        <v>0</v>
      </c>
      <c r="M86" s="29">
        <f t="shared" si="5"/>
        <v>21000</v>
      </c>
      <c r="N86" s="30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2.75" customHeight="1">
      <c r="A87" s="19">
        <v>84.0</v>
      </c>
      <c r="B87" s="20" t="s">
        <v>94</v>
      </c>
      <c r="C87" s="21">
        <v>0.0</v>
      </c>
      <c r="D87" s="32">
        <v>0.0</v>
      </c>
      <c r="E87" s="23">
        <f t="shared" si="1"/>
        <v>0</v>
      </c>
      <c r="F87" s="24">
        <v>100.0</v>
      </c>
      <c r="G87" s="33">
        <v>2000.0</v>
      </c>
      <c r="H87" s="25">
        <f t="shared" si="2"/>
        <v>200000</v>
      </c>
      <c r="I87" s="26">
        <f t="shared" si="3"/>
        <v>200000</v>
      </c>
      <c r="J87" s="27">
        <v>0.0</v>
      </c>
      <c r="K87" s="33">
        <v>0.0</v>
      </c>
      <c r="L87" s="28">
        <f t="shared" si="4"/>
        <v>0</v>
      </c>
      <c r="M87" s="29">
        <f t="shared" si="5"/>
        <v>200000</v>
      </c>
      <c r="N87" s="30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2.75" customHeight="1">
      <c r="A88" s="47" t="s">
        <v>95</v>
      </c>
      <c r="B88" s="20"/>
      <c r="C88" s="48"/>
      <c r="D88" s="49"/>
      <c r="E88" s="50">
        <f>SUM(E4:E87)</f>
        <v>7375677.5</v>
      </c>
      <c r="F88" s="24"/>
      <c r="G88" s="33"/>
      <c r="H88" s="51">
        <f t="shared" ref="H88:I88" si="6">SUM(H4:H87)</f>
        <v>16906740.86</v>
      </c>
      <c r="I88" s="52">
        <f t="shared" si="6"/>
        <v>24282418.36</v>
      </c>
      <c r="J88" s="21"/>
      <c r="K88" s="32"/>
      <c r="L88" s="53">
        <f>SUM(L4:L87)</f>
        <v>16342377.79</v>
      </c>
      <c r="M88" s="54">
        <v>0.0</v>
      </c>
      <c r="N88" s="30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2.75" customHeight="1">
      <c r="B89" s="55"/>
      <c r="C89" s="56"/>
      <c r="D89" s="57"/>
      <c r="E89" s="58"/>
      <c r="G89" s="59" t="s">
        <v>96</v>
      </c>
      <c r="H89" s="60">
        <v>545800.0</v>
      </c>
      <c r="I89" s="52">
        <f>H89</f>
        <v>545800</v>
      </c>
      <c r="J89" s="61"/>
      <c r="K89" s="59" t="s">
        <v>96</v>
      </c>
      <c r="L89" s="53">
        <v>334919.3</v>
      </c>
      <c r="M89" s="62">
        <f>I89-(L89+L90)</f>
        <v>42376.7</v>
      </c>
      <c r="N89" s="30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6.5" customHeight="1">
      <c r="B90" s="55"/>
      <c r="C90" s="56"/>
      <c r="D90" s="57"/>
      <c r="E90" s="58"/>
      <c r="G90" s="63"/>
      <c r="H90" s="64">
        <f>+H88+H89</f>
        <v>17452540.86</v>
      </c>
      <c r="I90" s="65">
        <f>I88+I89</f>
        <v>24828218.36</v>
      </c>
      <c r="J90" s="61"/>
      <c r="K90" s="59" t="s">
        <v>97</v>
      </c>
      <c r="L90" s="66">
        <f>E98</f>
        <v>168504</v>
      </c>
      <c r="M90" s="67">
        <f>SUM(M4:M89)</f>
        <v>7982417.27</v>
      </c>
      <c r="N90" s="30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2.75" customHeight="1">
      <c r="B91" s="55"/>
      <c r="C91" s="56"/>
      <c r="D91" s="57"/>
      <c r="E91" s="58"/>
      <c r="G91" s="31"/>
      <c r="H91" s="68" t="s">
        <v>98</v>
      </c>
      <c r="I91" s="69">
        <v>2.48282175E7</v>
      </c>
      <c r="J91" s="70">
        <f>I90-I91</f>
        <v>0.8599999994</v>
      </c>
      <c r="K91" s="71"/>
      <c r="L91" s="72">
        <f>L88+L89+L90</f>
        <v>16845801.09</v>
      </c>
      <c r="M91" s="54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2.75" customHeight="1">
      <c r="B92" s="55"/>
      <c r="C92" s="56"/>
      <c r="D92" s="57"/>
      <c r="E92" s="58"/>
      <c r="G92" s="31"/>
      <c r="H92" s="31"/>
      <c r="I92" s="31"/>
      <c r="K92" s="73" t="s">
        <v>98</v>
      </c>
      <c r="L92" s="74">
        <f>14922585.22+1923281.99</f>
        <v>16845867.21</v>
      </c>
      <c r="M92" s="75">
        <f>L91-L92</f>
        <v>-66.12</v>
      </c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2.75" customHeight="1">
      <c r="B93" s="76" t="s">
        <v>97</v>
      </c>
      <c r="G93" s="31"/>
      <c r="H93" s="31"/>
      <c r="I93" s="31"/>
      <c r="K93" s="77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2.75" customHeight="1">
      <c r="A94" s="19"/>
      <c r="B94" s="78" t="s">
        <v>99</v>
      </c>
      <c r="C94" s="79">
        <v>1.0</v>
      </c>
      <c r="D94" s="33">
        <v>80584.0</v>
      </c>
      <c r="E94" s="25">
        <f t="shared" ref="E94:E97" si="7">C94*D94</f>
        <v>80584</v>
      </c>
      <c r="G94" s="31"/>
      <c r="H94" s="31"/>
      <c r="I94" s="31"/>
      <c r="K94" s="80" t="s">
        <v>100</v>
      </c>
      <c r="L94" s="81">
        <f>L88+L90</f>
        <v>16510881.79</v>
      </c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2.75" customHeight="1">
      <c r="A95" s="19"/>
      <c r="B95" s="82" t="s">
        <v>101</v>
      </c>
      <c r="C95" s="79">
        <v>30.0</v>
      </c>
      <c r="D95" s="33">
        <v>800.0</v>
      </c>
      <c r="E95" s="25">
        <f t="shared" si="7"/>
        <v>24000</v>
      </c>
      <c r="G95" s="31"/>
      <c r="H95" s="31"/>
      <c r="I95" s="31"/>
      <c r="J95" s="31"/>
      <c r="K95" s="31"/>
      <c r="M95" s="30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2.75" customHeight="1">
      <c r="A96" s="19"/>
      <c r="B96" s="78" t="s">
        <v>37</v>
      </c>
      <c r="C96" s="79">
        <v>60.0</v>
      </c>
      <c r="D96" s="33">
        <v>767.0</v>
      </c>
      <c r="E96" s="33">
        <f t="shared" si="7"/>
        <v>46020</v>
      </c>
      <c r="G96" s="83" t="s">
        <v>102</v>
      </c>
      <c r="H96" s="84"/>
      <c r="I96" s="85">
        <f>I90-L91</f>
        <v>7982417.27</v>
      </c>
      <c r="J96" s="86">
        <v>7982350.29</v>
      </c>
      <c r="K96" s="87">
        <f>I96-J96</f>
        <v>66.98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37.5" customHeight="1">
      <c r="A97" s="19"/>
      <c r="B97" s="78" t="s">
        <v>103</v>
      </c>
      <c r="C97" s="79">
        <v>1.0</v>
      </c>
      <c r="D97" s="33">
        <f>15000+2900</f>
        <v>17900</v>
      </c>
      <c r="E97" s="25">
        <f t="shared" si="7"/>
        <v>17900</v>
      </c>
      <c r="G97" s="31"/>
      <c r="I97" s="31"/>
      <c r="J97" s="88" t="s">
        <v>104</v>
      </c>
      <c r="K97" s="89" t="s">
        <v>105</v>
      </c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2.75" customHeight="1">
      <c r="B98" s="31"/>
      <c r="C98" s="31"/>
      <c r="D98" s="47" t="s">
        <v>95</v>
      </c>
      <c r="E98" s="51">
        <f>SUM(E94:E97)</f>
        <v>168504</v>
      </c>
      <c r="G98" s="31"/>
      <c r="H98" s="31"/>
      <c r="I98" s="31"/>
      <c r="J98" s="90" t="s">
        <v>106</v>
      </c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2.75" customHeight="1">
      <c r="A99" s="31"/>
      <c r="B99" s="31"/>
      <c r="C99" s="31"/>
      <c r="D99" s="31"/>
      <c r="E99" s="31"/>
      <c r="G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2.75" customHeight="1">
      <c r="A100" s="31"/>
      <c r="B100" s="31"/>
      <c r="C100" s="31"/>
      <c r="D100" s="31"/>
      <c r="E100" s="31"/>
      <c r="H100" s="9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5.75" customHeight="1">
      <c r="A101" s="31"/>
      <c r="B101" s="31"/>
      <c r="C101" s="31"/>
      <c r="D101" s="31"/>
      <c r="E101" s="31"/>
      <c r="G101" s="31"/>
      <c r="H101" s="31"/>
      <c r="I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2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M102" s="92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2.75" customHeight="1">
      <c r="B103" s="93"/>
      <c r="M103" s="94"/>
    </row>
    <row r="104" ht="25.5" customHeight="1">
      <c r="B104" s="93"/>
      <c r="I104" s="95"/>
      <c r="M104" s="96"/>
    </row>
    <row r="105" ht="12.75" customHeight="1">
      <c r="A105" s="31"/>
      <c r="D105" s="31"/>
      <c r="L105" s="94"/>
      <c r="M105" s="97"/>
      <c r="N105" s="98"/>
    </row>
    <row r="106" ht="12.75" customHeight="1">
      <c r="A106" s="31"/>
      <c r="M106" s="97"/>
      <c r="N106" s="98"/>
    </row>
    <row r="107" ht="12.75" customHeight="1">
      <c r="M107" s="97"/>
    </row>
    <row r="108" ht="12.75" customHeight="1">
      <c r="A108" s="31"/>
      <c r="B108" s="99"/>
      <c r="C108" s="31"/>
      <c r="D108" s="31"/>
      <c r="E108" s="31"/>
      <c r="M108" s="97"/>
    </row>
    <row r="109" ht="12.75" customHeight="1">
      <c r="M109" s="97"/>
      <c r="N109" s="98"/>
    </row>
    <row r="110" ht="12.75" customHeight="1">
      <c r="M110" s="97"/>
    </row>
    <row r="111" ht="12.75" customHeight="1">
      <c r="M111" s="97"/>
    </row>
    <row r="112" ht="12.75" customHeight="1">
      <c r="B112" s="93"/>
      <c r="M112" s="97"/>
    </row>
    <row r="113" ht="12.75" customHeight="1">
      <c r="B113" s="93"/>
      <c r="M113" s="97"/>
      <c r="N113" s="98"/>
    </row>
    <row r="114" ht="12.75" customHeight="1">
      <c r="B114" s="93"/>
      <c r="M114" s="97"/>
      <c r="N114" s="98"/>
    </row>
    <row r="115" ht="12.75" customHeight="1">
      <c r="B115" s="93"/>
      <c r="M115" s="97"/>
    </row>
    <row r="116" ht="12.75" customHeight="1">
      <c r="B116" s="93"/>
      <c r="M116" s="97"/>
      <c r="N116" s="98"/>
    </row>
    <row r="117" ht="12.75" customHeight="1">
      <c r="B117" s="93"/>
      <c r="M117" s="97"/>
      <c r="N117" s="98"/>
    </row>
    <row r="118" ht="12.75" customHeight="1">
      <c r="B118" s="93"/>
      <c r="M118" s="97"/>
      <c r="N118" s="98"/>
    </row>
    <row r="119" ht="12.75" customHeight="1">
      <c r="B119" s="93"/>
      <c r="M119" s="97"/>
      <c r="N119" s="98"/>
    </row>
    <row r="120" ht="12.75" customHeight="1">
      <c r="B120" s="93"/>
      <c r="M120" s="97"/>
      <c r="N120" s="98"/>
    </row>
    <row r="121" ht="12.75" customHeight="1">
      <c r="B121" s="93"/>
      <c r="M121" s="97"/>
      <c r="N121" s="98"/>
    </row>
    <row r="122" ht="12.75" customHeight="1">
      <c r="B122" s="93"/>
      <c r="M122" s="97"/>
      <c r="N122" s="98"/>
    </row>
    <row r="123" ht="12.75" customHeight="1">
      <c r="B123" s="93"/>
      <c r="M123" s="97"/>
      <c r="N123" s="98"/>
    </row>
    <row r="124" ht="12.75" customHeight="1">
      <c r="B124" s="93"/>
      <c r="M124" s="97"/>
      <c r="N124" s="98"/>
    </row>
    <row r="125" ht="12.75" customHeight="1">
      <c r="B125" s="93"/>
      <c r="M125" s="97"/>
    </row>
    <row r="126" ht="12.75" customHeight="1">
      <c r="B126" s="93"/>
      <c r="M126" s="97"/>
    </row>
    <row r="127" ht="12.75" customHeight="1">
      <c r="B127" s="93"/>
      <c r="M127" s="97"/>
      <c r="N127" s="98"/>
    </row>
    <row r="128" ht="12.75" customHeight="1">
      <c r="B128" s="93"/>
      <c r="M128" s="97"/>
      <c r="N128" s="98"/>
    </row>
    <row r="129" ht="12.75" customHeight="1">
      <c r="B129" s="93"/>
      <c r="M129" s="97"/>
    </row>
    <row r="130" ht="12.75" customHeight="1">
      <c r="B130" s="93"/>
      <c r="M130" s="97"/>
    </row>
    <row r="131" ht="12.75" customHeight="1">
      <c r="B131" s="93"/>
      <c r="M131" s="97"/>
    </row>
    <row r="132" ht="12.75" customHeight="1">
      <c r="B132" s="93"/>
      <c r="M132" s="97"/>
    </row>
    <row r="133" ht="12.75" customHeight="1">
      <c r="B133" s="93"/>
      <c r="M133" s="97"/>
    </row>
    <row r="134" ht="12.75" customHeight="1">
      <c r="B134" s="93"/>
      <c r="M134" s="97"/>
    </row>
    <row r="135" ht="12.75" customHeight="1">
      <c r="B135" s="93"/>
      <c r="M135" s="97"/>
    </row>
    <row r="136" ht="12.75" customHeight="1">
      <c r="B136" s="93"/>
      <c r="M136" s="97"/>
    </row>
    <row r="137" ht="12.75" customHeight="1">
      <c r="B137" s="93"/>
      <c r="M137" s="100"/>
    </row>
    <row r="138" ht="12.75" customHeight="1">
      <c r="B138" s="93"/>
    </row>
    <row r="139" ht="12.75" customHeight="1">
      <c r="B139" s="93"/>
      <c r="M139" s="97"/>
    </row>
    <row r="140" ht="12.75" customHeight="1">
      <c r="B140" s="93"/>
      <c r="F140" s="100"/>
      <c r="G140" s="100"/>
      <c r="H140" s="100"/>
      <c r="I140" s="100"/>
    </row>
    <row r="141" ht="12.75" customHeight="1">
      <c r="B141" s="93"/>
    </row>
    <row r="142" ht="12.75" customHeight="1">
      <c r="B142" s="93"/>
    </row>
    <row r="143" ht="12.75" customHeight="1">
      <c r="B143" s="93"/>
    </row>
    <row r="144" ht="12.75" customHeight="1">
      <c r="B144" s="93"/>
    </row>
    <row r="145" ht="12.75" customHeight="1">
      <c r="B145" s="93"/>
    </row>
    <row r="146" ht="12.75" customHeight="1">
      <c r="B146" s="93"/>
      <c r="E146" s="100"/>
    </row>
    <row r="147" ht="12.75" customHeight="1">
      <c r="B147" s="93"/>
    </row>
    <row r="148" ht="12.75" customHeight="1">
      <c r="B148" s="93"/>
    </row>
    <row r="149" ht="12.75" customHeight="1">
      <c r="B149" s="93"/>
    </row>
    <row r="150" ht="12.75" customHeight="1">
      <c r="B150" s="93"/>
    </row>
    <row r="151" ht="12.75" customHeight="1">
      <c r="B151" s="93"/>
    </row>
    <row r="152" ht="12.75" customHeight="1">
      <c r="B152" s="93"/>
    </row>
    <row r="153" ht="12.75" customHeight="1">
      <c r="B153" s="93"/>
    </row>
    <row r="154" ht="12.75" customHeight="1">
      <c r="B154" s="93"/>
    </row>
    <row r="155" ht="12.75" customHeight="1">
      <c r="B155" s="93"/>
    </row>
    <row r="156" ht="12.75" customHeight="1">
      <c r="B156" s="93"/>
    </row>
    <row r="157" ht="12.75" customHeight="1">
      <c r="B157" s="93"/>
    </row>
    <row r="158" ht="12.75" customHeight="1">
      <c r="B158" s="93"/>
    </row>
    <row r="159" ht="12.75" customHeight="1">
      <c r="B159" s="93"/>
    </row>
    <row r="160" ht="12.75" customHeight="1">
      <c r="B160" s="93"/>
    </row>
    <row r="161" ht="12.75" customHeight="1">
      <c r="B161" s="93"/>
    </row>
    <row r="162" ht="12.75" customHeight="1">
      <c r="B162" s="93"/>
    </row>
    <row r="163" ht="12.75" customHeight="1">
      <c r="B163" s="93"/>
    </row>
    <row r="164" ht="12.75" customHeight="1">
      <c r="B164" s="93"/>
    </row>
    <row r="165" ht="12.75" customHeight="1">
      <c r="B165" s="93"/>
    </row>
    <row r="166" ht="12.75" customHeight="1">
      <c r="B166" s="93"/>
    </row>
    <row r="167" ht="12.75" customHeight="1">
      <c r="B167" s="93"/>
    </row>
    <row r="168" ht="12.75" customHeight="1">
      <c r="B168" s="93"/>
    </row>
    <row r="169" ht="12.75" customHeight="1">
      <c r="B169" s="93"/>
    </row>
    <row r="170" ht="12.75" customHeight="1">
      <c r="B170" s="93"/>
    </row>
    <row r="171" ht="12.75" customHeight="1">
      <c r="B171" s="93"/>
    </row>
    <row r="172" ht="12.75" customHeight="1">
      <c r="B172" s="93"/>
    </row>
    <row r="173" ht="12.75" customHeight="1">
      <c r="B173" s="93"/>
    </row>
    <row r="174" ht="12.75" customHeight="1">
      <c r="B174" s="93"/>
    </row>
    <row r="175" ht="12.75" customHeight="1">
      <c r="B175" s="93"/>
    </row>
    <row r="176" ht="12.75" customHeight="1">
      <c r="B176" s="93"/>
    </row>
    <row r="177" ht="12.75" customHeight="1">
      <c r="B177" s="93"/>
    </row>
    <row r="178" ht="12.75" customHeight="1">
      <c r="B178" s="93"/>
    </row>
    <row r="179" ht="12.75" customHeight="1">
      <c r="B179" s="93"/>
    </row>
    <row r="180" ht="12.75" customHeight="1">
      <c r="B180" s="93"/>
    </row>
    <row r="181" ht="12.75" customHeight="1">
      <c r="B181" s="93"/>
    </row>
    <row r="182" ht="12.75" customHeight="1">
      <c r="B182" s="93"/>
    </row>
    <row r="183" ht="12.75" customHeight="1">
      <c r="B183" s="93"/>
    </row>
    <row r="184" ht="12.75" customHeight="1">
      <c r="B184" s="93"/>
    </row>
    <row r="185" ht="12.75" customHeight="1">
      <c r="B185" s="93"/>
    </row>
    <row r="186" ht="12.75" customHeight="1">
      <c r="B186" s="93"/>
    </row>
    <row r="187" ht="12.75" customHeight="1">
      <c r="B187" s="93"/>
    </row>
    <row r="188" ht="12.75" customHeight="1">
      <c r="B188" s="93"/>
    </row>
    <row r="189" ht="12.75" customHeight="1">
      <c r="B189" s="93"/>
    </row>
    <row r="190" ht="12.75" customHeight="1">
      <c r="B190" s="93"/>
    </row>
    <row r="191" ht="12.75" customHeight="1">
      <c r="B191" s="93"/>
    </row>
    <row r="192" ht="12.75" customHeight="1">
      <c r="B192" s="93"/>
    </row>
    <row r="193" ht="12.75" customHeight="1">
      <c r="B193" s="93"/>
    </row>
    <row r="194" ht="12.75" customHeight="1">
      <c r="B194" s="93"/>
    </row>
    <row r="195" ht="12.75" customHeight="1">
      <c r="B195" s="93"/>
    </row>
    <row r="196" ht="12.75" customHeight="1">
      <c r="B196" s="93"/>
    </row>
    <row r="197" ht="12.75" customHeight="1">
      <c r="B197" s="93"/>
    </row>
    <row r="198" ht="12.75" customHeight="1">
      <c r="B198" s="93"/>
    </row>
    <row r="199" ht="12.75" customHeight="1">
      <c r="B199" s="93"/>
    </row>
    <row r="200" ht="12.75" customHeight="1">
      <c r="B200" s="93"/>
    </row>
    <row r="201" ht="12.75" customHeight="1">
      <c r="B201" s="93"/>
    </row>
    <row r="202" ht="12.75" customHeight="1">
      <c r="B202" s="93"/>
    </row>
    <row r="203" ht="12.75" customHeight="1">
      <c r="B203" s="93"/>
    </row>
    <row r="204" ht="12.75" customHeight="1">
      <c r="B204" s="93"/>
    </row>
    <row r="205" ht="12.75" customHeight="1">
      <c r="B205" s="93"/>
    </row>
    <row r="206" ht="12.75" customHeight="1">
      <c r="B206" s="93"/>
    </row>
    <row r="207" ht="12.75" customHeight="1">
      <c r="B207" s="93"/>
    </row>
    <row r="208" ht="12.75" customHeight="1">
      <c r="B208" s="93"/>
    </row>
    <row r="209" ht="12.75" customHeight="1">
      <c r="B209" s="93"/>
    </row>
    <row r="210" ht="12.75" customHeight="1">
      <c r="B210" s="93"/>
    </row>
    <row r="211" ht="12.75" customHeight="1">
      <c r="B211" s="93"/>
    </row>
    <row r="212" ht="12.75" customHeight="1">
      <c r="B212" s="93"/>
    </row>
    <row r="213" ht="12.75" customHeight="1">
      <c r="B213" s="93"/>
    </row>
    <row r="214" ht="12.75" customHeight="1">
      <c r="B214" s="93"/>
    </row>
    <row r="215" ht="12.75" customHeight="1">
      <c r="B215" s="93"/>
    </row>
    <row r="216" ht="12.75" customHeight="1">
      <c r="B216" s="93"/>
    </row>
    <row r="217" ht="12.75" customHeight="1">
      <c r="B217" s="93"/>
    </row>
    <row r="218" ht="12.75" customHeight="1">
      <c r="B218" s="93"/>
    </row>
    <row r="219" ht="12.75" customHeight="1">
      <c r="B219" s="93"/>
    </row>
    <row r="220" ht="12.75" customHeight="1">
      <c r="B220" s="93"/>
    </row>
    <row r="221" ht="12.75" customHeight="1">
      <c r="B221" s="93"/>
    </row>
    <row r="222" ht="12.75" customHeight="1">
      <c r="B222" s="93"/>
    </row>
    <row r="223" ht="12.75" customHeight="1">
      <c r="B223" s="93"/>
    </row>
    <row r="224" ht="12.75" customHeight="1">
      <c r="B224" s="93"/>
    </row>
    <row r="225" ht="12.75" customHeight="1">
      <c r="B225" s="93"/>
    </row>
    <row r="226" ht="12.75" customHeight="1">
      <c r="B226" s="93"/>
    </row>
    <row r="227" ht="12.75" customHeight="1">
      <c r="B227" s="93"/>
    </row>
    <row r="228" ht="12.75" customHeight="1">
      <c r="B228" s="93"/>
    </row>
    <row r="229" ht="12.75" customHeight="1">
      <c r="B229" s="93"/>
    </row>
    <row r="230" ht="12.75" customHeight="1">
      <c r="B230" s="93"/>
    </row>
    <row r="231" ht="12.75" customHeight="1">
      <c r="B231" s="93"/>
    </row>
    <row r="232" ht="12.75" customHeight="1">
      <c r="B232" s="93"/>
    </row>
    <row r="233" ht="12.75" customHeight="1">
      <c r="B233" s="93"/>
    </row>
    <row r="234" ht="12.75" customHeight="1">
      <c r="B234" s="93"/>
    </row>
    <row r="235" ht="12.75" customHeight="1">
      <c r="B235" s="93"/>
    </row>
    <row r="236" ht="12.75" customHeight="1">
      <c r="B236" s="93"/>
    </row>
    <row r="237" ht="12.75" customHeight="1">
      <c r="B237" s="93"/>
    </row>
    <row r="238" ht="12.75" customHeight="1">
      <c r="B238" s="93"/>
    </row>
    <row r="239" ht="12.75" customHeight="1">
      <c r="B239" s="93"/>
    </row>
    <row r="240" ht="12.75" customHeight="1">
      <c r="B240" s="93"/>
    </row>
    <row r="241" ht="12.75" customHeight="1">
      <c r="B241" s="93"/>
    </row>
    <row r="242" ht="12.75" customHeight="1">
      <c r="B242" s="93"/>
    </row>
    <row r="243" ht="12.75" customHeight="1">
      <c r="B243" s="93"/>
    </row>
    <row r="244" ht="12.75" customHeight="1">
      <c r="B244" s="93"/>
    </row>
    <row r="245" ht="12.75" customHeight="1">
      <c r="B245" s="93"/>
    </row>
    <row r="246" ht="12.75" customHeight="1">
      <c r="B246" s="93"/>
    </row>
    <row r="247" ht="12.75" customHeight="1">
      <c r="B247" s="93"/>
    </row>
    <row r="248" ht="12.75" customHeight="1">
      <c r="B248" s="93"/>
    </row>
    <row r="249" ht="12.75" customHeight="1">
      <c r="B249" s="93"/>
    </row>
    <row r="250" ht="12.75" customHeight="1">
      <c r="B250" s="93"/>
    </row>
    <row r="251" ht="12.75" customHeight="1">
      <c r="B251" s="93"/>
    </row>
    <row r="252" ht="12.75" customHeight="1">
      <c r="B252" s="93"/>
    </row>
    <row r="253" ht="12.75" customHeight="1">
      <c r="B253" s="93"/>
    </row>
    <row r="254" ht="12.75" customHeight="1">
      <c r="B254" s="93"/>
    </row>
    <row r="255" ht="12.75" customHeight="1">
      <c r="B255" s="93"/>
    </row>
    <row r="256" ht="12.75" customHeight="1">
      <c r="B256" s="93"/>
    </row>
    <row r="257" ht="12.75" customHeight="1">
      <c r="B257" s="93"/>
    </row>
    <row r="258" ht="12.75" customHeight="1">
      <c r="B258" s="93"/>
    </row>
    <row r="259" ht="12.75" customHeight="1">
      <c r="B259" s="93"/>
    </row>
    <row r="260" ht="12.75" customHeight="1">
      <c r="B260" s="93"/>
    </row>
    <row r="261" ht="12.75" customHeight="1">
      <c r="B261" s="93"/>
    </row>
    <row r="262" ht="12.75" customHeight="1">
      <c r="B262" s="93"/>
    </row>
    <row r="263" ht="12.75" customHeight="1">
      <c r="B263" s="93"/>
    </row>
    <row r="264" ht="12.75" customHeight="1">
      <c r="B264" s="93"/>
    </row>
    <row r="265" ht="12.75" customHeight="1">
      <c r="B265" s="93"/>
    </row>
    <row r="266" ht="12.75" customHeight="1">
      <c r="B266" s="93"/>
    </row>
    <row r="267" ht="12.75" customHeight="1">
      <c r="B267" s="93"/>
    </row>
    <row r="268" ht="12.75" customHeight="1">
      <c r="B268" s="93"/>
    </row>
    <row r="269" ht="12.75" customHeight="1">
      <c r="B269" s="93"/>
    </row>
    <row r="270" ht="12.75" customHeight="1">
      <c r="B270" s="93"/>
    </row>
    <row r="271" ht="12.75" customHeight="1">
      <c r="B271" s="93"/>
    </row>
    <row r="272" ht="12.75" customHeight="1">
      <c r="B272" s="93"/>
    </row>
    <row r="273" ht="12.75" customHeight="1">
      <c r="B273" s="93"/>
    </row>
    <row r="274" ht="12.75" customHeight="1">
      <c r="B274" s="93"/>
    </row>
    <row r="275" ht="12.75" customHeight="1">
      <c r="B275" s="93"/>
    </row>
    <row r="276" ht="12.75" customHeight="1">
      <c r="B276" s="93"/>
    </row>
    <row r="277" ht="12.75" customHeight="1">
      <c r="B277" s="93"/>
    </row>
    <row r="278" ht="12.75" customHeight="1">
      <c r="B278" s="93"/>
    </row>
    <row r="279" ht="12.75" customHeight="1">
      <c r="B279" s="93"/>
    </row>
    <row r="280" ht="12.75" customHeight="1">
      <c r="B280" s="93"/>
    </row>
    <row r="281" ht="12.75" customHeight="1">
      <c r="B281" s="93"/>
    </row>
    <row r="282" ht="12.75" customHeight="1">
      <c r="B282" s="93"/>
    </row>
    <row r="283" ht="12.75" customHeight="1">
      <c r="B283" s="93"/>
    </row>
    <row r="284" ht="12.75" customHeight="1">
      <c r="B284" s="93"/>
    </row>
    <row r="285" ht="12.75" customHeight="1">
      <c r="B285" s="93"/>
    </row>
    <row r="286" ht="12.75" customHeight="1">
      <c r="B286" s="93"/>
    </row>
    <row r="287" ht="12.75" customHeight="1">
      <c r="B287" s="93"/>
    </row>
    <row r="288" ht="12.75" customHeight="1">
      <c r="B288" s="93"/>
    </row>
    <row r="289" ht="12.75" customHeight="1">
      <c r="B289" s="93"/>
    </row>
    <row r="290" ht="12.75" customHeight="1">
      <c r="B290" s="93"/>
    </row>
    <row r="291" ht="12.75" customHeight="1">
      <c r="B291" s="93"/>
    </row>
    <row r="292" ht="12.75" customHeight="1">
      <c r="B292" s="93"/>
    </row>
    <row r="293" ht="12.75" customHeight="1">
      <c r="B293" s="93"/>
    </row>
    <row r="294" ht="12.75" customHeight="1">
      <c r="B294" s="93"/>
    </row>
    <row r="295" ht="12.75" customHeight="1">
      <c r="B295" s="93"/>
    </row>
    <row r="296" ht="12.75" customHeight="1">
      <c r="B296" s="93"/>
    </row>
    <row r="297" ht="12.75" customHeight="1">
      <c r="B297" s="93"/>
    </row>
    <row r="298" ht="12.75" customHeight="1">
      <c r="B298" s="93"/>
    </row>
    <row r="299" ht="12.75" customHeight="1">
      <c r="B299" s="93"/>
    </row>
    <row r="300" ht="12.75" customHeight="1">
      <c r="B300" s="93"/>
    </row>
    <row r="301" ht="12.75" customHeight="1">
      <c r="B301" s="93"/>
    </row>
    <row r="302" ht="12.75" customHeight="1">
      <c r="B302" s="93"/>
    </row>
    <row r="303" ht="12.75" customHeight="1">
      <c r="B303" s="93"/>
    </row>
    <row r="304" ht="12.75" customHeight="1">
      <c r="B304" s="93"/>
    </row>
    <row r="305" ht="12.75" customHeight="1">
      <c r="B305" s="93"/>
    </row>
    <row r="306" ht="12.75" customHeight="1">
      <c r="B306" s="93"/>
    </row>
    <row r="307" ht="12.75" customHeight="1">
      <c r="B307" s="93"/>
    </row>
    <row r="308" ht="12.75" customHeight="1">
      <c r="B308" s="93"/>
    </row>
    <row r="309" ht="12.75" customHeight="1">
      <c r="B309" s="93"/>
    </row>
    <row r="310" ht="12.75" customHeight="1">
      <c r="B310" s="93"/>
    </row>
    <row r="311" ht="12.75" customHeight="1">
      <c r="B311" s="93"/>
    </row>
    <row r="312" ht="12.75" customHeight="1">
      <c r="B312" s="93"/>
    </row>
    <row r="313" ht="12.75" customHeight="1">
      <c r="B313" s="93"/>
    </row>
    <row r="314" ht="12.75" customHeight="1">
      <c r="B314" s="93"/>
    </row>
    <row r="315" ht="12.75" customHeight="1">
      <c r="B315" s="93"/>
    </row>
    <row r="316" ht="12.75" customHeight="1">
      <c r="B316" s="93"/>
    </row>
    <row r="317" ht="12.75" customHeight="1">
      <c r="B317" s="93"/>
    </row>
    <row r="318" ht="12.75" customHeight="1">
      <c r="B318" s="93"/>
    </row>
    <row r="319" ht="12.75" customHeight="1">
      <c r="B319" s="93"/>
    </row>
    <row r="320" ht="12.75" customHeight="1">
      <c r="B320" s="93"/>
    </row>
    <row r="321" ht="12.75" customHeight="1">
      <c r="B321" s="93"/>
    </row>
    <row r="322" ht="12.75" customHeight="1">
      <c r="B322" s="93"/>
    </row>
    <row r="323" ht="12.75" customHeight="1">
      <c r="B323" s="93"/>
    </row>
    <row r="324" ht="12.75" customHeight="1">
      <c r="B324" s="93"/>
    </row>
    <row r="325" ht="12.75" customHeight="1">
      <c r="B325" s="93"/>
    </row>
    <row r="326" ht="12.75" customHeight="1">
      <c r="B326" s="93"/>
    </row>
    <row r="327" ht="12.75" customHeight="1">
      <c r="B327" s="93"/>
    </row>
    <row r="328" ht="12.75" customHeight="1">
      <c r="B328" s="93"/>
    </row>
    <row r="329" ht="12.75" customHeight="1">
      <c r="B329" s="93"/>
    </row>
    <row r="330" ht="12.75" customHeight="1">
      <c r="B330" s="93"/>
    </row>
    <row r="331" ht="12.75" customHeight="1">
      <c r="B331" s="93"/>
    </row>
    <row r="332" ht="12.75" customHeight="1">
      <c r="B332" s="93"/>
    </row>
    <row r="333" ht="12.75" customHeight="1">
      <c r="B333" s="93"/>
    </row>
    <row r="334" ht="12.75" customHeight="1">
      <c r="B334" s="93"/>
    </row>
    <row r="335" ht="12.75" customHeight="1">
      <c r="B335" s="93"/>
    </row>
    <row r="336" ht="12.75" customHeight="1">
      <c r="B336" s="93"/>
    </row>
    <row r="337" ht="12.75" customHeight="1">
      <c r="B337" s="93"/>
    </row>
    <row r="338" ht="12.75" customHeight="1">
      <c r="B338" s="93"/>
    </row>
    <row r="339" ht="12.75" customHeight="1">
      <c r="B339" s="93"/>
    </row>
    <row r="340" ht="12.75" customHeight="1">
      <c r="B340" s="93"/>
    </row>
    <row r="341" ht="12.75" customHeight="1">
      <c r="B341" s="93"/>
    </row>
    <row r="342" ht="12.75" customHeight="1">
      <c r="B342" s="93"/>
    </row>
    <row r="343" ht="12.75" customHeight="1">
      <c r="B343" s="93"/>
    </row>
    <row r="344" ht="12.75" customHeight="1">
      <c r="B344" s="93"/>
    </row>
    <row r="345" ht="12.75" customHeight="1">
      <c r="B345" s="93"/>
    </row>
    <row r="346" ht="12.75" customHeight="1">
      <c r="B346" s="93"/>
    </row>
    <row r="347" ht="12.75" customHeight="1">
      <c r="B347" s="93"/>
    </row>
    <row r="348" ht="12.75" customHeight="1">
      <c r="B348" s="93"/>
    </row>
    <row r="349" ht="12.75" customHeight="1">
      <c r="B349" s="93"/>
    </row>
    <row r="350" ht="12.75" customHeight="1">
      <c r="B350" s="93"/>
    </row>
    <row r="351" ht="12.75" customHeight="1">
      <c r="B351" s="93"/>
    </row>
    <row r="352" ht="12.75" customHeight="1">
      <c r="B352" s="93"/>
    </row>
    <row r="353" ht="12.75" customHeight="1">
      <c r="B353" s="93"/>
    </row>
    <row r="354" ht="12.75" customHeight="1">
      <c r="B354" s="93"/>
    </row>
    <row r="355" ht="12.75" customHeight="1">
      <c r="B355" s="93"/>
    </row>
    <row r="356" ht="12.75" customHeight="1">
      <c r="B356" s="93"/>
    </row>
    <row r="357" ht="12.75" customHeight="1">
      <c r="B357" s="93"/>
    </row>
    <row r="358" ht="12.75" customHeight="1">
      <c r="B358" s="93"/>
    </row>
    <row r="359" ht="12.75" customHeight="1">
      <c r="B359" s="93"/>
    </row>
    <row r="360" ht="12.75" customHeight="1">
      <c r="B360" s="93"/>
    </row>
    <row r="361" ht="12.75" customHeight="1">
      <c r="B361" s="93"/>
    </row>
    <row r="362" ht="12.75" customHeight="1">
      <c r="B362" s="93"/>
    </row>
    <row r="363" ht="12.75" customHeight="1">
      <c r="B363" s="93"/>
    </row>
    <row r="364" ht="12.75" customHeight="1">
      <c r="B364" s="93"/>
    </row>
    <row r="365" ht="12.75" customHeight="1">
      <c r="B365" s="93"/>
    </row>
    <row r="366" ht="12.75" customHeight="1">
      <c r="B366" s="93"/>
    </row>
    <row r="367" ht="12.75" customHeight="1">
      <c r="B367" s="93"/>
    </row>
    <row r="368" ht="12.75" customHeight="1">
      <c r="B368" s="93"/>
    </row>
    <row r="369" ht="12.75" customHeight="1">
      <c r="B369" s="93"/>
    </row>
    <row r="370" ht="12.75" customHeight="1">
      <c r="B370" s="93"/>
    </row>
    <row r="371" ht="12.75" customHeight="1">
      <c r="B371" s="93"/>
    </row>
    <row r="372" ht="12.75" customHeight="1">
      <c r="B372" s="93"/>
    </row>
    <row r="373" ht="12.75" customHeight="1">
      <c r="B373" s="93"/>
    </row>
    <row r="374" ht="12.75" customHeight="1">
      <c r="B374" s="93"/>
    </row>
    <row r="375" ht="12.75" customHeight="1">
      <c r="B375" s="93"/>
    </row>
    <row r="376" ht="12.75" customHeight="1">
      <c r="B376" s="93"/>
    </row>
    <row r="377" ht="12.75" customHeight="1">
      <c r="B377" s="93"/>
    </row>
    <row r="378" ht="12.75" customHeight="1">
      <c r="B378" s="93"/>
    </row>
    <row r="379" ht="12.75" customHeight="1">
      <c r="B379" s="93"/>
    </row>
    <row r="380" ht="12.75" customHeight="1">
      <c r="B380" s="93"/>
    </row>
    <row r="381" ht="12.75" customHeight="1">
      <c r="B381" s="93"/>
    </row>
    <row r="382" ht="12.75" customHeight="1">
      <c r="B382" s="93"/>
    </row>
    <row r="383" ht="12.75" customHeight="1">
      <c r="B383" s="93"/>
    </row>
    <row r="384" ht="12.75" customHeight="1">
      <c r="B384" s="93"/>
    </row>
    <row r="385" ht="12.75" customHeight="1">
      <c r="B385" s="93"/>
    </row>
    <row r="386" ht="12.75" customHeight="1">
      <c r="B386" s="93"/>
    </row>
    <row r="387" ht="12.75" customHeight="1">
      <c r="B387" s="93"/>
    </row>
    <row r="388" ht="12.75" customHeight="1">
      <c r="B388" s="93"/>
    </row>
    <row r="389" ht="12.75" customHeight="1">
      <c r="B389" s="93"/>
    </row>
    <row r="390" ht="12.75" customHeight="1">
      <c r="B390" s="93"/>
    </row>
    <row r="391" ht="12.75" customHeight="1">
      <c r="B391" s="93"/>
    </row>
    <row r="392" ht="12.75" customHeight="1">
      <c r="B392" s="93"/>
    </row>
    <row r="393" ht="12.75" customHeight="1">
      <c r="B393" s="93"/>
    </row>
    <row r="394" ht="12.75" customHeight="1">
      <c r="B394" s="93"/>
    </row>
    <row r="395" ht="12.75" customHeight="1">
      <c r="B395" s="93"/>
    </row>
    <row r="396" ht="12.75" customHeight="1">
      <c r="B396" s="93"/>
    </row>
    <row r="397" ht="12.75" customHeight="1">
      <c r="B397" s="93"/>
    </row>
    <row r="398" ht="12.75" customHeight="1">
      <c r="B398" s="93"/>
    </row>
    <row r="399" ht="12.75" customHeight="1">
      <c r="B399" s="93"/>
    </row>
    <row r="400" ht="12.75" customHeight="1">
      <c r="B400" s="93"/>
    </row>
    <row r="401" ht="12.75" customHeight="1">
      <c r="B401" s="93"/>
    </row>
    <row r="402" ht="12.75" customHeight="1">
      <c r="B402" s="93"/>
    </row>
    <row r="403" ht="12.75" customHeight="1">
      <c r="B403" s="93"/>
    </row>
    <row r="404" ht="12.75" customHeight="1">
      <c r="B404" s="93"/>
    </row>
    <row r="405" ht="12.75" customHeight="1">
      <c r="B405" s="93"/>
    </row>
    <row r="406" ht="12.75" customHeight="1">
      <c r="B406" s="93"/>
    </row>
    <row r="407" ht="12.75" customHeight="1">
      <c r="B407" s="93"/>
    </row>
    <row r="408" ht="12.75" customHeight="1">
      <c r="B408" s="93"/>
    </row>
    <row r="409" ht="12.75" customHeight="1">
      <c r="B409" s="93"/>
    </row>
    <row r="410" ht="12.75" customHeight="1">
      <c r="B410" s="93"/>
    </row>
    <row r="411" ht="12.75" customHeight="1">
      <c r="B411" s="93"/>
    </row>
    <row r="412" ht="12.75" customHeight="1">
      <c r="B412" s="93"/>
    </row>
    <row r="413" ht="12.75" customHeight="1">
      <c r="B413" s="93"/>
    </row>
    <row r="414" ht="12.75" customHeight="1">
      <c r="B414" s="93"/>
    </row>
    <row r="415" ht="12.75" customHeight="1">
      <c r="B415" s="93"/>
    </row>
    <row r="416" ht="12.75" customHeight="1">
      <c r="B416" s="93"/>
    </row>
    <row r="417" ht="12.75" customHeight="1">
      <c r="B417" s="93"/>
    </row>
    <row r="418" ht="12.75" customHeight="1">
      <c r="B418" s="93"/>
    </row>
    <row r="419" ht="12.75" customHeight="1">
      <c r="B419" s="93"/>
    </row>
    <row r="420" ht="12.75" customHeight="1">
      <c r="B420" s="93"/>
    </row>
    <row r="421" ht="12.75" customHeight="1">
      <c r="B421" s="93"/>
    </row>
    <row r="422" ht="12.75" customHeight="1">
      <c r="B422" s="93"/>
    </row>
    <row r="423" ht="12.75" customHeight="1">
      <c r="B423" s="93"/>
    </row>
    <row r="424" ht="12.75" customHeight="1">
      <c r="B424" s="93"/>
    </row>
    <row r="425" ht="12.75" customHeight="1">
      <c r="B425" s="93"/>
    </row>
    <row r="426" ht="12.75" customHeight="1">
      <c r="B426" s="93"/>
    </row>
    <row r="427" ht="12.75" customHeight="1">
      <c r="B427" s="93"/>
    </row>
    <row r="428" ht="12.75" customHeight="1">
      <c r="B428" s="93"/>
    </row>
    <row r="429" ht="12.75" customHeight="1">
      <c r="B429" s="93"/>
    </row>
    <row r="430" ht="12.75" customHeight="1">
      <c r="B430" s="93"/>
    </row>
    <row r="431" ht="12.75" customHeight="1">
      <c r="B431" s="93"/>
    </row>
    <row r="432" ht="12.75" customHeight="1">
      <c r="B432" s="93"/>
    </row>
    <row r="433" ht="12.75" customHeight="1">
      <c r="B433" s="93"/>
    </row>
    <row r="434" ht="12.75" customHeight="1">
      <c r="B434" s="93"/>
    </row>
    <row r="435" ht="12.75" customHeight="1">
      <c r="B435" s="93"/>
    </row>
    <row r="436" ht="12.75" customHeight="1">
      <c r="B436" s="93"/>
    </row>
    <row r="437" ht="12.75" customHeight="1">
      <c r="B437" s="93"/>
    </row>
    <row r="438" ht="12.75" customHeight="1">
      <c r="B438" s="93"/>
    </row>
    <row r="439" ht="12.75" customHeight="1">
      <c r="B439" s="93"/>
    </row>
    <row r="440" ht="12.75" customHeight="1">
      <c r="B440" s="93"/>
    </row>
    <row r="441" ht="12.75" customHeight="1">
      <c r="B441" s="93"/>
    </row>
    <row r="442" ht="12.75" customHeight="1">
      <c r="B442" s="93"/>
    </row>
    <row r="443" ht="12.75" customHeight="1">
      <c r="B443" s="93"/>
    </row>
    <row r="444" ht="12.75" customHeight="1">
      <c r="B444" s="93"/>
    </row>
    <row r="445" ht="12.75" customHeight="1">
      <c r="B445" s="93"/>
    </row>
    <row r="446" ht="12.75" customHeight="1">
      <c r="B446" s="93"/>
    </row>
    <row r="447" ht="12.75" customHeight="1">
      <c r="B447" s="93"/>
    </row>
    <row r="448" ht="12.75" customHeight="1">
      <c r="B448" s="93"/>
    </row>
    <row r="449" ht="12.75" customHeight="1">
      <c r="B449" s="93"/>
    </row>
    <row r="450" ht="12.75" customHeight="1">
      <c r="B450" s="93"/>
    </row>
    <row r="451" ht="12.75" customHeight="1">
      <c r="B451" s="93"/>
    </row>
    <row r="452" ht="12.75" customHeight="1">
      <c r="B452" s="93"/>
    </row>
    <row r="453" ht="12.75" customHeight="1">
      <c r="B453" s="93"/>
    </row>
    <row r="454" ht="12.75" customHeight="1">
      <c r="B454" s="93"/>
    </row>
    <row r="455" ht="12.75" customHeight="1">
      <c r="B455" s="93"/>
    </row>
    <row r="456" ht="12.75" customHeight="1">
      <c r="B456" s="93"/>
    </row>
    <row r="457" ht="12.75" customHeight="1">
      <c r="B457" s="93"/>
    </row>
    <row r="458" ht="12.75" customHeight="1">
      <c r="B458" s="93"/>
    </row>
    <row r="459" ht="12.75" customHeight="1">
      <c r="B459" s="93"/>
    </row>
    <row r="460" ht="12.75" customHeight="1">
      <c r="B460" s="93"/>
    </row>
    <row r="461" ht="12.75" customHeight="1">
      <c r="B461" s="93"/>
    </row>
    <row r="462" ht="12.75" customHeight="1">
      <c r="B462" s="93"/>
    </row>
    <row r="463" ht="12.75" customHeight="1">
      <c r="B463" s="93"/>
    </row>
    <row r="464" ht="12.75" customHeight="1">
      <c r="B464" s="93"/>
    </row>
    <row r="465" ht="12.75" customHeight="1">
      <c r="B465" s="93"/>
    </row>
    <row r="466" ht="12.75" customHeight="1">
      <c r="B466" s="93"/>
    </row>
    <row r="467" ht="12.75" customHeight="1">
      <c r="B467" s="93"/>
    </row>
    <row r="468" ht="12.75" customHeight="1">
      <c r="B468" s="93"/>
    </row>
    <row r="469" ht="12.75" customHeight="1">
      <c r="B469" s="93"/>
    </row>
    <row r="470" ht="12.75" customHeight="1">
      <c r="B470" s="93"/>
    </row>
    <row r="471" ht="12.75" customHeight="1">
      <c r="B471" s="93"/>
    </row>
    <row r="472" ht="12.75" customHeight="1">
      <c r="B472" s="93"/>
    </row>
    <row r="473" ht="12.75" customHeight="1">
      <c r="B473" s="93"/>
    </row>
    <row r="474" ht="12.75" customHeight="1">
      <c r="B474" s="93"/>
    </row>
    <row r="475" ht="12.75" customHeight="1">
      <c r="B475" s="93"/>
    </row>
    <row r="476" ht="12.75" customHeight="1">
      <c r="B476" s="93"/>
    </row>
    <row r="477" ht="12.75" customHeight="1">
      <c r="B477" s="93"/>
    </row>
    <row r="478" ht="12.75" customHeight="1">
      <c r="B478" s="93"/>
    </row>
    <row r="479" ht="12.75" customHeight="1">
      <c r="B479" s="93"/>
    </row>
    <row r="480" ht="12.75" customHeight="1">
      <c r="B480" s="93"/>
    </row>
    <row r="481" ht="12.75" customHeight="1">
      <c r="B481" s="93"/>
    </row>
    <row r="482" ht="12.75" customHeight="1">
      <c r="B482" s="93"/>
    </row>
    <row r="483" ht="12.75" customHeight="1">
      <c r="B483" s="93"/>
    </row>
    <row r="484" ht="12.75" customHeight="1">
      <c r="B484" s="93"/>
    </row>
    <row r="485" ht="12.75" customHeight="1">
      <c r="B485" s="93"/>
    </row>
    <row r="486" ht="12.75" customHeight="1">
      <c r="B486" s="93"/>
    </row>
    <row r="487" ht="12.75" customHeight="1">
      <c r="B487" s="93"/>
    </row>
    <row r="488" ht="12.75" customHeight="1">
      <c r="B488" s="93"/>
    </row>
    <row r="489" ht="12.75" customHeight="1">
      <c r="B489" s="93"/>
    </row>
    <row r="490" ht="12.75" customHeight="1">
      <c r="B490" s="93"/>
    </row>
    <row r="491" ht="12.75" customHeight="1">
      <c r="B491" s="93"/>
    </row>
    <row r="492" ht="12.75" customHeight="1">
      <c r="B492" s="93"/>
    </row>
    <row r="493" ht="12.75" customHeight="1">
      <c r="B493" s="93"/>
    </row>
    <row r="494" ht="12.75" customHeight="1">
      <c r="B494" s="93"/>
    </row>
    <row r="495" ht="12.75" customHeight="1">
      <c r="B495" s="93"/>
    </row>
    <row r="496" ht="12.75" customHeight="1">
      <c r="B496" s="93"/>
    </row>
    <row r="497" ht="12.75" customHeight="1">
      <c r="B497" s="93"/>
    </row>
    <row r="498" ht="12.75" customHeight="1">
      <c r="B498" s="93"/>
    </row>
    <row r="499" ht="12.75" customHeight="1">
      <c r="B499" s="93"/>
    </row>
    <row r="500" ht="12.75" customHeight="1">
      <c r="B500" s="93"/>
    </row>
    <row r="501" ht="12.75" customHeight="1">
      <c r="B501" s="93"/>
    </row>
    <row r="502" ht="12.75" customHeight="1">
      <c r="B502" s="93"/>
    </row>
    <row r="503" ht="12.75" customHeight="1">
      <c r="B503" s="93"/>
    </row>
    <row r="504" ht="12.75" customHeight="1">
      <c r="B504" s="93"/>
    </row>
    <row r="505" ht="12.75" customHeight="1">
      <c r="B505" s="93"/>
    </row>
    <row r="506" ht="12.75" customHeight="1">
      <c r="B506" s="93"/>
    </row>
    <row r="507" ht="12.75" customHeight="1">
      <c r="B507" s="93"/>
    </row>
    <row r="508" ht="12.75" customHeight="1">
      <c r="B508" s="93"/>
    </row>
    <row r="509" ht="12.75" customHeight="1">
      <c r="B509" s="93"/>
    </row>
    <row r="510" ht="12.75" customHeight="1">
      <c r="B510" s="93"/>
    </row>
    <row r="511" ht="12.75" customHeight="1">
      <c r="B511" s="93"/>
    </row>
    <row r="512" ht="12.75" customHeight="1">
      <c r="B512" s="93"/>
    </row>
    <row r="513" ht="12.75" customHeight="1">
      <c r="B513" s="93"/>
    </row>
    <row r="514" ht="12.75" customHeight="1">
      <c r="B514" s="93"/>
    </row>
    <row r="515" ht="12.75" customHeight="1">
      <c r="B515" s="93"/>
    </row>
    <row r="516" ht="12.75" customHeight="1">
      <c r="B516" s="93"/>
    </row>
    <row r="517" ht="12.75" customHeight="1">
      <c r="B517" s="93"/>
    </row>
    <row r="518" ht="12.75" customHeight="1">
      <c r="B518" s="93"/>
    </row>
    <row r="519" ht="12.75" customHeight="1">
      <c r="B519" s="93"/>
    </row>
    <row r="520" ht="12.75" customHeight="1">
      <c r="B520" s="93"/>
    </row>
    <row r="521" ht="12.75" customHeight="1">
      <c r="B521" s="93"/>
    </row>
    <row r="522" ht="12.75" customHeight="1">
      <c r="B522" s="93"/>
    </row>
    <row r="523" ht="12.75" customHeight="1">
      <c r="B523" s="93"/>
    </row>
    <row r="524" ht="12.75" customHeight="1">
      <c r="B524" s="93"/>
    </row>
    <row r="525" ht="12.75" customHeight="1">
      <c r="B525" s="93"/>
    </row>
    <row r="526" ht="12.75" customHeight="1">
      <c r="B526" s="93"/>
    </row>
    <row r="527" ht="12.75" customHeight="1">
      <c r="B527" s="93"/>
    </row>
    <row r="528" ht="12.75" customHeight="1">
      <c r="B528" s="93"/>
    </row>
    <row r="529" ht="12.75" customHeight="1">
      <c r="B529" s="93"/>
    </row>
    <row r="530" ht="12.75" customHeight="1">
      <c r="B530" s="93"/>
    </row>
    <row r="531" ht="12.75" customHeight="1">
      <c r="B531" s="93"/>
    </row>
    <row r="532" ht="12.75" customHeight="1">
      <c r="B532" s="93"/>
    </row>
    <row r="533" ht="12.75" customHeight="1">
      <c r="B533" s="93"/>
    </row>
    <row r="534" ht="12.75" customHeight="1">
      <c r="B534" s="93"/>
    </row>
    <row r="535" ht="12.75" customHeight="1">
      <c r="B535" s="93"/>
    </row>
    <row r="536" ht="12.75" customHeight="1">
      <c r="B536" s="93"/>
    </row>
    <row r="537" ht="12.75" customHeight="1">
      <c r="B537" s="93"/>
    </row>
    <row r="538" ht="12.75" customHeight="1">
      <c r="B538" s="93"/>
    </row>
    <row r="539" ht="12.75" customHeight="1">
      <c r="B539" s="93"/>
    </row>
    <row r="540" ht="12.75" customHeight="1">
      <c r="B540" s="93"/>
    </row>
    <row r="541" ht="12.75" customHeight="1">
      <c r="B541" s="93"/>
    </row>
    <row r="542" ht="12.75" customHeight="1">
      <c r="B542" s="93"/>
    </row>
    <row r="543" ht="12.75" customHeight="1">
      <c r="B543" s="93"/>
    </row>
    <row r="544" ht="12.75" customHeight="1">
      <c r="B544" s="93"/>
    </row>
    <row r="545" ht="12.75" customHeight="1">
      <c r="B545" s="93"/>
    </row>
    <row r="546" ht="12.75" customHeight="1">
      <c r="B546" s="93"/>
    </row>
    <row r="547" ht="12.75" customHeight="1">
      <c r="B547" s="93"/>
    </row>
    <row r="548" ht="12.75" customHeight="1">
      <c r="B548" s="93"/>
    </row>
    <row r="549" ht="12.75" customHeight="1">
      <c r="B549" s="93"/>
    </row>
    <row r="550" ht="12.75" customHeight="1">
      <c r="B550" s="93"/>
    </row>
    <row r="551" ht="12.75" customHeight="1">
      <c r="B551" s="93"/>
    </row>
    <row r="552" ht="12.75" customHeight="1">
      <c r="B552" s="93"/>
    </row>
    <row r="553" ht="12.75" customHeight="1">
      <c r="B553" s="93"/>
    </row>
    <row r="554" ht="12.75" customHeight="1">
      <c r="B554" s="93"/>
    </row>
    <row r="555" ht="12.75" customHeight="1">
      <c r="B555" s="93"/>
    </row>
    <row r="556" ht="12.75" customHeight="1">
      <c r="B556" s="93"/>
    </row>
    <row r="557" ht="12.75" customHeight="1">
      <c r="B557" s="93"/>
    </row>
    <row r="558" ht="12.75" customHeight="1">
      <c r="B558" s="93"/>
    </row>
    <row r="559" ht="12.75" customHeight="1">
      <c r="B559" s="93"/>
    </row>
    <row r="560" ht="12.75" customHeight="1">
      <c r="B560" s="93"/>
    </row>
    <row r="561" ht="12.75" customHeight="1">
      <c r="B561" s="93"/>
    </row>
    <row r="562" ht="12.75" customHeight="1">
      <c r="B562" s="93"/>
    </row>
    <row r="563" ht="12.75" customHeight="1">
      <c r="B563" s="93"/>
    </row>
    <row r="564" ht="12.75" customHeight="1">
      <c r="B564" s="93"/>
    </row>
    <row r="565" ht="12.75" customHeight="1">
      <c r="B565" s="93"/>
    </row>
    <row r="566" ht="12.75" customHeight="1">
      <c r="B566" s="93"/>
    </row>
    <row r="567" ht="12.75" customHeight="1">
      <c r="B567" s="93"/>
    </row>
    <row r="568" ht="12.75" customHeight="1">
      <c r="B568" s="93"/>
    </row>
    <row r="569" ht="12.75" customHeight="1">
      <c r="B569" s="93"/>
    </row>
    <row r="570" ht="12.75" customHeight="1">
      <c r="B570" s="93"/>
    </row>
    <row r="571" ht="12.75" customHeight="1">
      <c r="B571" s="93"/>
    </row>
    <row r="572" ht="12.75" customHeight="1">
      <c r="B572" s="93"/>
    </row>
    <row r="573" ht="12.75" customHeight="1">
      <c r="B573" s="93"/>
    </row>
    <row r="574" ht="12.75" customHeight="1">
      <c r="B574" s="93"/>
    </row>
    <row r="575" ht="12.75" customHeight="1">
      <c r="B575" s="93"/>
    </row>
    <row r="576" ht="12.75" customHeight="1">
      <c r="B576" s="93"/>
    </row>
    <row r="577" ht="12.75" customHeight="1">
      <c r="B577" s="93"/>
    </row>
    <row r="578" ht="12.75" customHeight="1">
      <c r="B578" s="93"/>
    </row>
    <row r="579" ht="12.75" customHeight="1">
      <c r="B579" s="93"/>
    </row>
    <row r="580" ht="12.75" customHeight="1">
      <c r="B580" s="93"/>
    </row>
    <row r="581" ht="12.75" customHeight="1">
      <c r="B581" s="93"/>
    </row>
    <row r="582" ht="12.75" customHeight="1">
      <c r="B582" s="93"/>
    </row>
    <row r="583" ht="12.75" customHeight="1">
      <c r="B583" s="93"/>
    </row>
    <row r="584" ht="12.75" customHeight="1">
      <c r="B584" s="93"/>
    </row>
    <row r="585" ht="12.75" customHeight="1">
      <c r="B585" s="93"/>
    </row>
    <row r="586" ht="12.75" customHeight="1">
      <c r="B586" s="93"/>
    </row>
    <row r="587" ht="12.75" customHeight="1">
      <c r="B587" s="93"/>
    </row>
    <row r="588" ht="12.75" customHeight="1">
      <c r="B588" s="93"/>
    </row>
    <row r="589" ht="12.75" customHeight="1">
      <c r="B589" s="93"/>
    </row>
    <row r="590" ht="12.75" customHeight="1">
      <c r="B590" s="93"/>
    </row>
    <row r="591" ht="12.75" customHeight="1">
      <c r="B591" s="93"/>
    </row>
    <row r="592" ht="12.75" customHeight="1">
      <c r="B592" s="93"/>
    </row>
    <row r="593" ht="12.75" customHeight="1">
      <c r="B593" s="93"/>
    </row>
    <row r="594" ht="12.75" customHeight="1">
      <c r="B594" s="93"/>
    </row>
    <row r="595" ht="12.75" customHeight="1">
      <c r="B595" s="93"/>
    </row>
    <row r="596" ht="12.75" customHeight="1">
      <c r="B596" s="93"/>
    </row>
    <row r="597" ht="12.75" customHeight="1">
      <c r="B597" s="93"/>
    </row>
    <row r="598" ht="12.75" customHeight="1">
      <c r="B598" s="93"/>
    </row>
    <row r="599" ht="12.75" customHeight="1">
      <c r="B599" s="93"/>
    </row>
    <row r="600" ht="12.75" customHeight="1">
      <c r="B600" s="93"/>
    </row>
    <row r="601" ht="12.75" customHeight="1">
      <c r="B601" s="93"/>
    </row>
    <row r="602" ht="12.75" customHeight="1">
      <c r="B602" s="93"/>
    </row>
    <row r="603" ht="12.75" customHeight="1">
      <c r="B603" s="93"/>
    </row>
    <row r="604" ht="12.75" customHeight="1">
      <c r="B604" s="93"/>
    </row>
    <row r="605" ht="12.75" customHeight="1">
      <c r="B605" s="93"/>
    </row>
    <row r="606" ht="12.75" customHeight="1">
      <c r="B606" s="93"/>
    </row>
    <row r="607" ht="12.75" customHeight="1">
      <c r="B607" s="93"/>
    </row>
    <row r="608" ht="12.75" customHeight="1">
      <c r="B608" s="93"/>
    </row>
    <row r="609" ht="12.75" customHeight="1">
      <c r="B609" s="93"/>
    </row>
    <row r="610" ht="12.75" customHeight="1">
      <c r="B610" s="93"/>
    </row>
    <row r="611" ht="12.75" customHeight="1">
      <c r="B611" s="93"/>
    </row>
    <row r="612" ht="12.75" customHeight="1">
      <c r="B612" s="93"/>
    </row>
    <row r="613" ht="12.75" customHeight="1">
      <c r="B613" s="93"/>
    </row>
    <row r="614" ht="12.75" customHeight="1">
      <c r="B614" s="93"/>
    </row>
    <row r="615" ht="12.75" customHeight="1">
      <c r="B615" s="93"/>
    </row>
    <row r="616" ht="12.75" customHeight="1">
      <c r="B616" s="93"/>
    </row>
    <row r="617" ht="12.75" customHeight="1">
      <c r="B617" s="93"/>
    </row>
    <row r="618" ht="12.75" customHeight="1">
      <c r="B618" s="93"/>
    </row>
    <row r="619" ht="12.75" customHeight="1">
      <c r="B619" s="93"/>
    </row>
    <row r="620" ht="12.75" customHeight="1">
      <c r="B620" s="93"/>
    </row>
    <row r="621" ht="12.75" customHeight="1">
      <c r="B621" s="93"/>
    </row>
    <row r="622" ht="12.75" customHeight="1">
      <c r="B622" s="93"/>
    </row>
    <row r="623" ht="12.75" customHeight="1">
      <c r="B623" s="93"/>
    </row>
    <row r="624" ht="12.75" customHeight="1">
      <c r="B624" s="93"/>
    </row>
    <row r="625" ht="12.75" customHeight="1">
      <c r="B625" s="93"/>
    </row>
    <row r="626" ht="12.75" customHeight="1">
      <c r="B626" s="93"/>
    </row>
    <row r="627" ht="12.75" customHeight="1">
      <c r="B627" s="93"/>
    </row>
    <row r="628" ht="12.75" customHeight="1">
      <c r="B628" s="93"/>
    </row>
    <row r="629" ht="12.75" customHeight="1">
      <c r="B629" s="93"/>
    </row>
    <row r="630" ht="12.75" customHeight="1">
      <c r="B630" s="93"/>
    </row>
    <row r="631" ht="12.75" customHeight="1">
      <c r="B631" s="93"/>
    </row>
    <row r="632" ht="12.75" customHeight="1">
      <c r="B632" s="93"/>
    </row>
    <row r="633" ht="12.75" customHeight="1">
      <c r="B633" s="93"/>
    </row>
    <row r="634" ht="12.75" customHeight="1">
      <c r="B634" s="93"/>
    </row>
    <row r="635" ht="12.75" customHeight="1">
      <c r="B635" s="93"/>
    </row>
    <row r="636" ht="12.75" customHeight="1">
      <c r="B636" s="93"/>
    </row>
    <row r="637" ht="12.75" customHeight="1">
      <c r="B637" s="93"/>
    </row>
    <row r="638" ht="12.75" customHeight="1">
      <c r="B638" s="93"/>
    </row>
    <row r="639" ht="12.75" customHeight="1">
      <c r="B639" s="93"/>
    </row>
    <row r="640" ht="12.75" customHeight="1">
      <c r="B640" s="93"/>
    </row>
    <row r="641" ht="12.75" customHeight="1">
      <c r="B641" s="93"/>
    </row>
    <row r="642" ht="12.75" customHeight="1">
      <c r="B642" s="93"/>
    </row>
    <row r="643" ht="12.75" customHeight="1">
      <c r="B643" s="93"/>
    </row>
    <row r="644" ht="12.75" customHeight="1">
      <c r="B644" s="93"/>
    </row>
    <row r="645" ht="12.75" customHeight="1">
      <c r="B645" s="93"/>
    </row>
    <row r="646" ht="12.75" customHeight="1">
      <c r="B646" s="93"/>
    </row>
    <row r="647" ht="12.75" customHeight="1">
      <c r="B647" s="93"/>
    </row>
    <row r="648" ht="12.75" customHeight="1">
      <c r="B648" s="93"/>
    </row>
    <row r="649" ht="12.75" customHeight="1">
      <c r="B649" s="93"/>
    </row>
    <row r="650" ht="12.75" customHeight="1">
      <c r="B650" s="93"/>
    </row>
    <row r="651" ht="12.75" customHeight="1">
      <c r="B651" s="93"/>
    </row>
    <row r="652" ht="12.75" customHeight="1">
      <c r="B652" s="93"/>
    </row>
    <row r="653" ht="12.75" customHeight="1">
      <c r="B653" s="93"/>
    </row>
    <row r="654" ht="12.75" customHeight="1">
      <c r="B654" s="93"/>
    </row>
    <row r="655" ht="12.75" customHeight="1">
      <c r="B655" s="93"/>
    </row>
    <row r="656" ht="12.75" customHeight="1">
      <c r="B656" s="93"/>
    </row>
    <row r="657" ht="12.75" customHeight="1">
      <c r="B657" s="93"/>
    </row>
    <row r="658" ht="12.75" customHeight="1">
      <c r="B658" s="93"/>
    </row>
    <row r="659" ht="12.75" customHeight="1">
      <c r="B659" s="93"/>
    </row>
    <row r="660" ht="12.75" customHeight="1">
      <c r="B660" s="93"/>
    </row>
    <row r="661" ht="12.75" customHeight="1">
      <c r="B661" s="93"/>
    </row>
    <row r="662" ht="12.75" customHeight="1">
      <c r="B662" s="93"/>
    </row>
    <row r="663" ht="12.75" customHeight="1">
      <c r="B663" s="93"/>
    </row>
    <row r="664" ht="12.75" customHeight="1">
      <c r="B664" s="93"/>
    </row>
    <row r="665" ht="12.75" customHeight="1">
      <c r="B665" s="93"/>
    </row>
    <row r="666" ht="12.75" customHeight="1">
      <c r="B666" s="93"/>
    </row>
    <row r="667" ht="12.75" customHeight="1">
      <c r="B667" s="93"/>
    </row>
    <row r="668" ht="12.75" customHeight="1">
      <c r="B668" s="93"/>
    </row>
    <row r="669" ht="12.75" customHeight="1">
      <c r="B669" s="93"/>
    </row>
    <row r="670" ht="12.75" customHeight="1">
      <c r="B670" s="93"/>
    </row>
    <row r="671" ht="12.75" customHeight="1">
      <c r="B671" s="93"/>
    </row>
    <row r="672" ht="12.75" customHeight="1">
      <c r="B672" s="93"/>
    </row>
    <row r="673" ht="12.75" customHeight="1">
      <c r="B673" s="93"/>
    </row>
    <row r="674" ht="12.75" customHeight="1">
      <c r="B674" s="93"/>
    </row>
    <row r="675" ht="12.75" customHeight="1">
      <c r="B675" s="93"/>
    </row>
    <row r="676" ht="12.75" customHeight="1">
      <c r="B676" s="93"/>
    </row>
    <row r="677" ht="12.75" customHeight="1">
      <c r="B677" s="93"/>
    </row>
    <row r="678" ht="12.75" customHeight="1">
      <c r="B678" s="93"/>
    </row>
    <row r="679" ht="12.75" customHeight="1">
      <c r="B679" s="93"/>
    </row>
    <row r="680" ht="12.75" customHeight="1">
      <c r="B680" s="93"/>
    </row>
    <row r="681" ht="12.75" customHeight="1">
      <c r="B681" s="93"/>
    </row>
    <row r="682" ht="12.75" customHeight="1">
      <c r="B682" s="93"/>
    </row>
    <row r="683" ht="12.75" customHeight="1">
      <c r="B683" s="93"/>
    </row>
    <row r="684" ht="12.75" customHeight="1">
      <c r="B684" s="93"/>
    </row>
    <row r="685" ht="12.75" customHeight="1">
      <c r="B685" s="93"/>
    </row>
    <row r="686" ht="12.75" customHeight="1">
      <c r="B686" s="93"/>
    </row>
    <row r="687" ht="12.75" customHeight="1">
      <c r="B687" s="93"/>
    </row>
    <row r="688" ht="12.75" customHeight="1">
      <c r="B688" s="93"/>
    </row>
    <row r="689" ht="12.75" customHeight="1">
      <c r="B689" s="93"/>
    </row>
    <row r="690" ht="12.75" customHeight="1">
      <c r="B690" s="93"/>
    </row>
    <row r="691" ht="12.75" customHeight="1">
      <c r="B691" s="93"/>
    </row>
    <row r="692" ht="12.75" customHeight="1">
      <c r="B692" s="93"/>
    </row>
    <row r="693" ht="12.75" customHeight="1">
      <c r="B693" s="93"/>
    </row>
    <row r="694" ht="12.75" customHeight="1">
      <c r="B694" s="93"/>
    </row>
    <row r="695" ht="12.75" customHeight="1">
      <c r="B695" s="93"/>
    </row>
    <row r="696" ht="12.75" customHeight="1">
      <c r="B696" s="93"/>
    </row>
    <row r="697" ht="12.75" customHeight="1">
      <c r="B697" s="93"/>
    </row>
    <row r="698" ht="12.75" customHeight="1">
      <c r="B698" s="93"/>
    </row>
    <row r="699" ht="12.75" customHeight="1">
      <c r="B699" s="93"/>
    </row>
    <row r="700" ht="12.75" customHeight="1">
      <c r="B700" s="93"/>
    </row>
    <row r="701" ht="12.75" customHeight="1">
      <c r="B701" s="93"/>
    </row>
    <row r="702" ht="12.75" customHeight="1">
      <c r="B702" s="93"/>
    </row>
    <row r="703" ht="12.75" customHeight="1">
      <c r="B703" s="93"/>
    </row>
    <row r="704" ht="12.75" customHeight="1">
      <c r="B704" s="93"/>
    </row>
    <row r="705" ht="12.75" customHeight="1">
      <c r="B705" s="93"/>
    </row>
    <row r="706" ht="12.75" customHeight="1">
      <c r="B706" s="93"/>
    </row>
    <row r="707" ht="12.75" customHeight="1">
      <c r="B707" s="93"/>
    </row>
    <row r="708" ht="12.75" customHeight="1">
      <c r="B708" s="93"/>
    </row>
    <row r="709" ht="12.75" customHeight="1">
      <c r="B709" s="93"/>
    </row>
    <row r="710" ht="12.75" customHeight="1">
      <c r="B710" s="93"/>
    </row>
    <row r="711" ht="12.75" customHeight="1">
      <c r="B711" s="93"/>
    </row>
    <row r="712" ht="12.75" customHeight="1">
      <c r="B712" s="93"/>
    </row>
    <row r="713" ht="12.75" customHeight="1">
      <c r="B713" s="93"/>
    </row>
    <row r="714" ht="12.75" customHeight="1">
      <c r="B714" s="93"/>
    </row>
    <row r="715" ht="12.75" customHeight="1">
      <c r="B715" s="93"/>
    </row>
    <row r="716" ht="12.75" customHeight="1">
      <c r="B716" s="93"/>
    </row>
    <row r="717" ht="12.75" customHeight="1">
      <c r="B717" s="93"/>
    </row>
    <row r="718" ht="12.75" customHeight="1">
      <c r="B718" s="93"/>
    </row>
    <row r="719" ht="12.75" customHeight="1">
      <c r="B719" s="93"/>
    </row>
    <row r="720" ht="12.75" customHeight="1">
      <c r="B720" s="93"/>
    </row>
    <row r="721" ht="12.75" customHeight="1">
      <c r="B721" s="93"/>
    </row>
    <row r="722" ht="12.75" customHeight="1">
      <c r="B722" s="93"/>
    </row>
    <row r="723" ht="12.75" customHeight="1">
      <c r="B723" s="93"/>
    </row>
    <row r="724" ht="12.75" customHeight="1">
      <c r="B724" s="93"/>
    </row>
    <row r="725" ht="12.75" customHeight="1">
      <c r="B725" s="93"/>
    </row>
    <row r="726" ht="12.75" customHeight="1">
      <c r="B726" s="93"/>
    </row>
    <row r="727" ht="12.75" customHeight="1">
      <c r="B727" s="93"/>
    </row>
    <row r="728" ht="12.75" customHeight="1">
      <c r="B728" s="93"/>
    </row>
    <row r="729" ht="12.75" customHeight="1">
      <c r="B729" s="93"/>
    </row>
    <row r="730" ht="12.75" customHeight="1">
      <c r="B730" s="93"/>
    </row>
    <row r="731" ht="12.75" customHeight="1">
      <c r="B731" s="93"/>
    </row>
    <row r="732" ht="12.75" customHeight="1">
      <c r="B732" s="93"/>
    </row>
    <row r="733" ht="12.75" customHeight="1">
      <c r="B733" s="93"/>
    </row>
    <row r="734" ht="12.75" customHeight="1">
      <c r="B734" s="93"/>
    </row>
    <row r="735" ht="12.75" customHeight="1">
      <c r="B735" s="93"/>
    </row>
    <row r="736" ht="12.75" customHeight="1">
      <c r="B736" s="93"/>
    </row>
    <row r="737" ht="12.75" customHeight="1">
      <c r="B737" s="93"/>
    </row>
    <row r="738" ht="12.75" customHeight="1">
      <c r="B738" s="93"/>
    </row>
    <row r="739" ht="12.75" customHeight="1">
      <c r="B739" s="93"/>
    </row>
    <row r="740" ht="12.75" customHeight="1">
      <c r="B740" s="93"/>
    </row>
    <row r="741" ht="12.75" customHeight="1">
      <c r="B741" s="93"/>
    </row>
    <row r="742" ht="12.75" customHeight="1">
      <c r="B742" s="93"/>
    </row>
    <row r="743" ht="12.75" customHeight="1">
      <c r="B743" s="93"/>
    </row>
    <row r="744" ht="12.75" customHeight="1">
      <c r="B744" s="93"/>
    </row>
    <row r="745" ht="12.75" customHeight="1">
      <c r="B745" s="93"/>
    </row>
    <row r="746" ht="12.75" customHeight="1">
      <c r="B746" s="93"/>
    </row>
    <row r="747" ht="12.75" customHeight="1">
      <c r="B747" s="93"/>
    </row>
    <row r="748" ht="12.75" customHeight="1">
      <c r="B748" s="93"/>
    </row>
    <row r="749" ht="12.75" customHeight="1">
      <c r="B749" s="93"/>
    </row>
    <row r="750" ht="12.75" customHeight="1">
      <c r="B750" s="93"/>
    </row>
    <row r="751" ht="12.75" customHeight="1">
      <c r="B751" s="93"/>
    </row>
    <row r="752" ht="12.75" customHeight="1">
      <c r="B752" s="93"/>
    </row>
    <row r="753" ht="12.75" customHeight="1">
      <c r="B753" s="93"/>
    </row>
    <row r="754" ht="12.75" customHeight="1">
      <c r="B754" s="93"/>
    </row>
    <row r="755" ht="12.75" customHeight="1">
      <c r="B755" s="93"/>
    </row>
    <row r="756" ht="12.75" customHeight="1">
      <c r="B756" s="93"/>
    </row>
    <row r="757" ht="12.75" customHeight="1">
      <c r="B757" s="93"/>
    </row>
    <row r="758" ht="12.75" customHeight="1">
      <c r="B758" s="93"/>
    </row>
    <row r="759" ht="12.75" customHeight="1">
      <c r="B759" s="93"/>
    </row>
    <row r="760" ht="12.75" customHeight="1">
      <c r="B760" s="93"/>
    </row>
    <row r="761" ht="12.75" customHeight="1">
      <c r="B761" s="93"/>
    </row>
    <row r="762" ht="12.75" customHeight="1">
      <c r="B762" s="93"/>
    </row>
    <row r="763" ht="12.75" customHeight="1">
      <c r="B763" s="93"/>
    </row>
    <row r="764" ht="12.75" customHeight="1">
      <c r="B764" s="93"/>
    </row>
    <row r="765" ht="12.75" customHeight="1">
      <c r="B765" s="93"/>
    </row>
    <row r="766" ht="12.75" customHeight="1">
      <c r="B766" s="93"/>
    </row>
    <row r="767" ht="12.75" customHeight="1">
      <c r="B767" s="93"/>
    </row>
    <row r="768" ht="12.75" customHeight="1">
      <c r="B768" s="93"/>
    </row>
    <row r="769" ht="12.75" customHeight="1">
      <c r="B769" s="93"/>
    </row>
    <row r="770" ht="12.75" customHeight="1">
      <c r="B770" s="93"/>
    </row>
    <row r="771" ht="12.75" customHeight="1">
      <c r="B771" s="93"/>
    </row>
    <row r="772" ht="12.75" customHeight="1">
      <c r="B772" s="93"/>
    </row>
    <row r="773" ht="12.75" customHeight="1">
      <c r="B773" s="93"/>
    </row>
    <row r="774" ht="12.75" customHeight="1">
      <c r="B774" s="93"/>
    </row>
    <row r="775" ht="12.75" customHeight="1">
      <c r="B775" s="93"/>
    </row>
    <row r="776" ht="12.75" customHeight="1">
      <c r="B776" s="93"/>
    </row>
    <row r="777" ht="12.75" customHeight="1">
      <c r="B777" s="93"/>
    </row>
    <row r="778" ht="12.75" customHeight="1">
      <c r="B778" s="93"/>
    </row>
    <row r="779" ht="12.75" customHeight="1">
      <c r="B779" s="93"/>
    </row>
    <row r="780" ht="12.75" customHeight="1">
      <c r="B780" s="93"/>
    </row>
    <row r="781" ht="12.75" customHeight="1">
      <c r="B781" s="93"/>
    </row>
    <row r="782" ht="12.75" customHeight="1">
      <c r="B782" s="93"/>
    </row>
    <row r="783" ht="12.75" customHeight="1">
      <c r="B783" s="93"/>
    </row>
    <row r="784" ht="12.75" customHeight="1">
      <c r="B784" s="93"/>
    </row>
    <row r="785" ht="12.75" customHeight="1">
      <c r="B785" s="93"/>
    </row>
    <row r="786" ht="12.75" customHeight="1">
      <c r="B786" s="93"/>
    </row>
    <row r="787" ht="12.75" customHeight="1">
      <c r="B787" s="93"/>
    </row>
    <row r="788" ht="12.75" customHeight="1">
      <c r="B788" s="93"/>
    </row>
    <row r="789" ht="12.75" customHeight="1">
      <c r="B789" s="93"/>
    </row>
    <row r="790" ht="12.75" customHeight="1">
      <c r="B790" s="93"/>
    </row>
    <row r="791" ht="12.75" customHeight="1">
      <c r="B791" s="93"/>
    </row>
    <row r="792" ht="12.75" customHeight="1">
      <c r="B792" s="93"/>
    </row>
    <row r="793" ht="12.75" customHeight="1">
      <c r="B793" s="93"/>
    </row>
    <row r="794" ht="12.75" customHeight="1">
      <c r="B794" s="93"/>
    </row>
    <row r="795" ht="12.75" customHeight="1">
      <c r="B795" s="93"/>
    </row>
    <row r="796" ht="12.75" customHeight="1">
      <c r="B796" s="93"/>
    </row>
    <row r="797" ht="12.75" customHeight="1">
      <c r="B797" s="93"/>
    </row>
    <row r="798" ht="12.75" customHeight="1">
      <c r="B798" s="93"/>
    </row>
    <row r="799" ht="12.75" customHeight="1">
      <c r="B799" s="93"/>
    </row>
    <row r="800" ht="12.75" customHeight="1">
      <c r="B800" s="93"/>
    </row>
    <row r="801" ht="12.75" customHeight="1">
      <c r="B801" s="93"/>
    </row>
    <row r="802" ht="12.75" customHeight="1">
      <c r="B802" s="93"/>
    </row>
    <row r="803" ht="12.75" customHeight="1">
      <c r="B803" s="93"/>
    </row>
    <row r="804" ht="12.75" customHeight="1">
      <c r="B804" s="93"/>
    </row>
    <row r="805" ht="12.75" customHeight="1">
      <c r="B805" s="93"/>
    </row>
    <row r="806" ht="12.75" customHeight="1">
      <c r="B806" s="93"/>
    </row>
    <row r="807" ht="12.75" customHeight="1">
      <c r="B807" s="93"/>
    </row>
    <row r="808" ht="12.75" customHeight="1">
      <c r="B808" s="93"/>
    </row>
    <row r="809" ht="12.75" customHeight="1">
      <c r="B809" s="93"/>
    </row>
    <row r="810" ht="12.75" customHeight="1">
      <c r="B810" s="93"/>
    </row>
    <row r="811" ht="12.75" customHeight="1">
      <c r="B811" s="93"/>
    </row>
    <row r="812" ht="12.75" customHeight="1">
      <c r="B812" s="93"/>
    </row>
    <row r="813" ht="12.75" customHeight="1">
      <c r="B813" s="93"/>
    </row>
    <row r="814" ht="12.75" customHeight="1">
      <c r="B814" s="93"/>
    </row>
    <row r="815" ht="12.75" customHeight="1">
      <c r="B815" s="93"/>
    </row>
    <row r="816" ht="12.75" customHeight="1">
      <c r="B816" s="93"/>
    </row>
    <row r="817" ht="12.75" customHeight="1">
      <c r="B817" s="93"/>
    </row>
    <row r="818" ht="12.75" customHeight="1">
      <c r="B818" s="93"/>
    </row>
    <row r="819" ht="12.75" customHeight="1">
      <c r="B819" s="93"/>
    </row>
    <row r="820" ht="12.75" customHeight="1">
      <c r="B820" s="93"/>
    </row>
    <row r="821" ht="12.75" customHeight="1">
      <c r="B821" s="93"/>
    </row>
    <row r="822" ht="12.75" customHeight="1">
      <c r="B822" s="93"/>
    </row>
    <row r="823" ht="12.75" customHeight="1">
      <c r="B823" s="93"/>
    </row>
    <row r="824" ht="12.75" customHeight="1">
      <c r="B824" s="93"/>
    </row>
    <row r="825" ht="12.75" customHeight="1">
      <c r="B825" s="93"/>
    </row>
    <row r="826" ht="12.75" customHeight="1">
      <c r="B826" s="93"/>
    </row>
    <row r="827" ht="12.75" customHeight="1">
      <c r="B827" s="93"/>
    </row>
    <row r="828" ht="12.75" customHeight="1">
      <c r="B828" s="93"/>
    </row>
    <row r="829" ht="12.75" customHeight="1">
      <c r="B829" s="93"/>
    </row>
    <row r="830" ht="12.75" customHeight="1">
      <c r="B830" s="93"/>
    </row>
    <row r="831" ht="12.75" customHeight="1">
      <c r="B831" s="93"/>
    </row>
    <row r="832" ht="12.75" customHeight="1">
      <c r="B832" s="93"/>
    </row>
    <row r="833" ht="12.75" customHeight="1">
      <c r="B833" s="93"/>
    </row>
    <row r="834" ht="12.75" customHeight="1">
      <c r="B834" s="93"/>
    </row>
    <row r="835" ht="12.75" customHeight="1">
      <c r="B835" s="93"/>
    </row>
    <row r="836" ht="12.75" customHeight="1">
      <c r="B836" s="93"/>
    </row>
    <row r="837" ht="12.75" customHeight="1">
      <c r="B837" s="93"/>
    </row>
    <row r="838" ht="12.75" customHeight="1">
      <c r="B838" s="93"/>
    </row>
    <row r="839" ht="12.75" customHeight="1">
      <c r="B839" s="93"/>
    </row>
    <row r="840" ht="12.75" customHeight="1">
      <c r="B840" s="93"/>
    </row>
    <row r="841" ht="12.75" customHeight="1">
      <c r="B841" s="93"/>
    </row>
    <row r="842" ht="12.75" customHeight="1">
      <c r="B842" s="93"/>
    </row>
    <row r="843" ht="12.75" customHeight="1">
      <c r="B843" s="93"/>
    </row>
    <row r="844" ht="12.75" customHeight="1">
      <c r="B844" s="93"/>
    </row>
    <row r="845" ht="12.75" customHeight="1">
      <c r="B845" s="93"/>
    </row>
    <row r="846" ht="12.75" customHeight="1">
      <c r="B846" s="93"/>
    </row>
    <row r="847" ht="12.75" customHeight="1">
      <c r="B847" s="93"/>
    </row>
    <row r="848" ht="12.75" customHeight="1">
      <c r="B848" s="93"/>
    </row>
    <row r="849" ht="12.75" customHeight="1">
      <c r="B849" s="93"/>
    </row>
    <row r="850" ht="12.75" customHeight="1">
      <c r="B850" s="93"/>
    </row>
    <row r="851" ht="12.75" customHeight="1">
      <c r="B851" s="93"/>
    </row>
    <row r="852" ht="12.75" customHeight="1">
      <c r="B852" s="93"/>
    </row>
    <row r="853" ht="12.75" customHeight="1">
      <c r="B853" s="93"/>
    </row>
    <row r="854" ht="12.75" customHeight="1">
      <c r="B854" s="93"/>
    </row>
    <row r="855" ht="12.75" customHeight="1">
      <c r="B855" s="93"/>
    </row>
    <row r="856" ht="12.75" customHeight="1">
      <c r="B856" s="93"/>
    </row>
    <row r="857" ht="12.75" customHeight="1">
      <c r="B857" s="93"/>
    </row>
    <row r="858" ht="12.75" customHeight="1">
      <c r="B858" s="93"/>
    </row>
    <row r="859" ht="12.75" customHeight="1">
      <c r="B859" s="93"/>
    </row>
    <row r="860" ht="12.75" customHeight="1">
      <c r="B860" s="93"/>
    </row>
    <row r="861" ht="12.75" customHeight="1">
      <c r="B861" s="93"/>
    </row>
    <row r="862" ht="12.75" customHeight="1">
      <c r="B862" s="93"/>
    </row>
    <row r="863" ht="12.75" customHeight="1">
      <c r="B863" s="93"/>
    </row>
    <row r="864" ht="12.75" customHeight="1">
      <c r="B864" s="93"/>
    </row>
    <row r="865" ht="12.75" customHeight="1">
      <c r="B865" s="93"/>
    </row>
    <row r="866" ht="12.75" customHeight="1">
      <c r="B866" s="93"/>
    </row>
    <row r="867" ht="12.75" customHeight="1">
      <c r="B867" s="93"/>
    </row>
    <row r="868" ht="12.75" customHeight="1">
      <c r="B868" s="93"/>
    </row>
    <row r="869" ht="12.75" customHeight="1">
      <c r="B869" s="93"/>
    </row>
    <row r="870" ht="12.75" customHeight="1">
      <c r="B870" s="93"/>
    </row>
    <row r="871" ht="12.75" customHeight="1">
      <c r="B871" s="93"/>
    </row>
    <row r="872" ht="12.75" customHeight="1">
      <c r="B872" s="93"/>
    </row>
    <row r="873" ht="12.75" customHeight="1">
      <c r="B873" s="93"/>
    </row>
    <row r="874" ht="12.75" customHeight="1">
      <c r="B874" s="93"/>
    </row>
    <row r="875" ht="12.75" customHeight="1">
      <c r="B875" s="93"/>
    </row>
    <row r="876" ht="12.75" customHeight="1">
      <c r="B876" s="93"/>
    </row>
    <row r="877" ht="12.75" customHeight="1">
      <c r="B877" s="93"/>
    </row>
    <row r="878" ht="12.75" customHeight="1">
      <c r="B878" s="93"/>
    </row>
    <row r="879" ht="12.75" customHeight="1">
      <c r="B879" s="93"/>
    </row>
    <row r="880" ht="12.75" customHeight="1">
      <c r="B880" s="93"/>
    </row>
    <row r="881" ht="12.75" customHeight="1">
      <c r="B881" s="93"/>
    </row>
    <row r="882" ht="12.75" customHeight="1">
      <c r="B882" s="93"/>
    </row>
    <row r="883" ht="12.75" customHeight="1">
      <c r="B883" s="93"/>
    </row>
    <row r="884" ht="12.75" customHeight="1">
      <c r="B884" s="93"/>
    </row>
    <row r="885" ht="12.75" customHeight="1">
      <c r="B885" s="93"/>
    </row>
    <row r="886" ht="12.75" customHeight="1">
      <c r="B886" s="93"/>
    </row>
    <row r="887" ht="12.75" customHeight="1">
      <c r="B887" s="93"/>
    </row>
    <row r="888" ht="12.75" customHeight="1">
      <c r="B888" s="93"/>
    </row>
    <row r="889" ht="12.75" customHeight="1">
      <c r="B889" s="93"/>
    </row>
    <row r="890" ht="12.75" customHeight="1">
      <c r="B890" s="93"/>
    </row>
    <row r="891" ht="12.75" customHeight="1">
      <c r="B891" s="93"/>
    </row>
    <row r="892" ht="12.75" customHeight="1">
      <c r="B892" s="93"/>
    </row>
    <row r="893" ht="12.75" customHeight="1">
      <c r="B893" s="93"/>
    </row>
    <row r="894" ht="12.75" customHeight="1">
      <c r="B894" s="93"/>
    </row>
    <row r="895" ht="12.75" customHeight="1">
      <c r="B895" s="93"/>
    </row>
    <row r="896" ht="12.75" customHeight="1">
      <c r="B896" s="93"/>
    </row>
    <row r="897" ht="12.75" customHeight="1">
      <c r="B897" s="93"/>
    </row>
    <row r="898" ht="12.75" customHeight="1">
      <c r="B898" s="93"/>
    </row>
    <row r="899" ht="12.75" customHeight="1">
      <c r="B899" s="93"/>
    </row>
    <row r="900" ht="12.75" customHeight="1">
      <c r="B900" s="93"/>
    </row>
    <row r="901" ht="12.75" customHeight="1">
      <c r="B901" s="93"/>
    </row>
    <row r="902" ht="12.75" customHeight="1">
      <c r="B902" s="93"/>
    </row>
    <row r="903" ht="12.75" customHeight="1">
      <c r="B903" s="93"/>
    </row>
    <row r="904" ht="12.75" customHeight="1">
      <c r="B904" s="93"/>
    </row>
    <row r="905" ht="12.75" customHeight="1">
      <c r="B905" s="93"/>
    </row>
    <row r="906" ht="12.75" customHeight="1">
      <c r="B906" s="93"/>
    </row>
    <row r="907" ht="12.75" customHeight="1">
      <c r="B907" s="93"/>
    </row>
    <row r="908" ht="12.75" customHeight="1">
      <c r="B908" s="93"/>
    </row>
    <row r="909" ht="12.75" customHeight="1">
      <c r="B909" s="93"/>
    </row>
    <row r="910" ht="12.75" customHeight="1">
      <c r="B910" s="93"/>
    </row>
    <row r="911" ht="12.75" customHeight="1">
      <c r="B911" s="93"/>
    </row>
    <row r="912" ht="12.75" customHeight="1">
      <c r="B912" s="93"/>
    </row>
    <row r="913" ht="12.75" customHeight="1">
      <c r="B913" s="93"/>
    </row>
    <row r="914" ht="12.75" customHeight="1">
      <c r="B914" s="93"/>
    </row>
    <row r="915" ht="12.75" customHeight="1">
      <c r="B915" s="93"/>
    </row>
    <row r="916" ht="12.75" customHeight="1">
      <c r="B916" s="93"/>
    </row>
    <row r="917" ht="12.75" customHeight="1">
      <c r="B917" s="93"/>
    </row>
    <row r="918" ht="12.75" customHeight="1">
      <c r="B918" s="93"/>
    </row>
    <row r="919" ht="12.75" customHeight="1">
      <c r="B919" s="93"/>
    </row>
    <row r="920" ht="12.75" customHeight="1">
      <c r="B920" s="93"/>
    </row>
    <row r="921" ht="12.75" customHeight="1">
      <c r="B921" s="93"/>
    </row>
    <row r="922" ht="12.75" customHeight="1">
      <c r="B922" s="93"/>
    </row>
    <row r="923" ht="12.75" customHeight="1">
      <c r="B923" s="93"/>
    </row>
    <row r="924" ht="12.75" customHeight="1">
      <c r="B924" s="93"/>
    </row>
    <row r="925" ht="12.75" customHeight="1">
      <c r="B925" s="93"/>
    </row>
    <row r="926" ht="12.75" customHeight="1">
      <c r="B926" s="93"/>
    </row>
    <row r="927" ht="12.75" customHeight="1">
      <c r="B927" s="93"/>
    </row>
    <row r="928" ht="12.75" customHeight="1">
      <c r="B928" s="93"/>
    </row>
    <row r="929" ht="12.75" customHeight="1">
      <c r="B929" s="93"/>
    </row>
    <row r="930" ht="12.75" customHeight="1">
      <c r="B930" s="93"/>
    </row>
    <row r="931" ht="12.75" customHeight="1">
      <c r="B931" s="93"/>
    </row>
    <row r="932" ht="12.75" customHeight="1">
      <c r="B932" s="93"/>
    </row>
    <row r="933" ht="12.75" customHeight="1">
      <c r="B933" s="93"/>
    </row>
    <row r="934" ht="12.75" customHeight="1">
      <c r="B934" s="93"/>
    </row>
    <row r="935" ht="12.75" customHeight="1">
      <c r="B935" s="93"/>
    </row>
    <row r="936" ht="12.75" customHeight="1">
      <c r="B936" s="93"/>
    </row>
    <row r="937" ht="12.75" customHeight="1">
      <c r="B937" s="93"/>
    </row>
    <row r="938" ht="12.75" customHeight="1">
      <c r="B938" s="93"/>
    </row>
    <row r="939" ht="12.75" customHeight="1">
      <c r="B939" s="93"/>
    </row>
    <row r="940" ht="12.75" customHeight="1">
      <c r="B940" s="93"/>
    </row>
    <row r="941" ht="12.75" customHeight="1">
      <c r="B941" s="93"/>
    </row>
    <row r="942" ht="12.75" customHeight="1">
      <c r="B942" s="93"/>
    </row>
    <row r="943" ht="12.75" customHeight="1">
      <c r="B943" s="93"/>
    </row>
    <row r="944" ht="12.75" customHeight="1">
      <c r="B944" s="93"/>
    </row>
    <row r="945" ht="12.75" customHeight="1">
      <c r="B945" s="93"/>
    </row>
    <row r="946" ht="12.75" customHeight="1">
      <c r="B946" s="93"/>
    </row>
    <row r="947" ht="12.75" customHeight="1">
      <c r="B947" s="93"/>
    </row>
    <row r="948" ht="12.75" customHeight="1">
      <c r="B948" s="93"/>
    </row>
    <row r="949" ht="12.75" customHeight="1">
      <c r="B949" s="93"/>
    </row>
    <row r="950" ht="12.75" customHeight="1">
      <c r="B950" s="93"/>
    </row>
    <row r="951" ht="12.75" customHeight="1">
      <c r="B951" s="93"/>
    </row>
    <row r="952" ht="12.75" customHeight="1">
      <c r="B952" s="93"/>
    </row>
    <row r="953" ht="12.75" customHeight="1">
      <c r="B953" s="93"/>
    </row>
    <row r="954" ht="12.75" customHeight="1">
      <c r="B954" s="93"/>
    </row>
    <row r="955" ht="12.75" customHeight="1">
      <c r="B955" s="93"/>
    </row>
    <row r="956" ht="12.75" customHeight="1">
      <c r="B956" s="93"/>
    </row>
    <row r="957" ht="12.75" customHeight="1">
      <c r="B957" s="93"/>
    </row>
    <row r="958" ht="12.75" customHeight="1">
      <c r="B958" s="93"/>
    </row>
    <row r="959" ht="12.75" customHeight="1">
      <c r="B959" s="93"/>
    </row>
    <row r="960" ht="12.75" customHeight="1">
      <c r="B960" s="93"/>
    </row>
    <row r="961" ht="12.75" customHeight="1">
      <c r="B961" s="93"/>
    </row>
    <row r="962" ht="12.75" customHeight="1">
      <c r="B962" s="93"/>
    </row>
    <row r="963" ht="12.75" customHeight="1">
      <c r="B963" s="93"/>
    </row>
    <row r="964" ht="12.75" customHeight="1">
      <c r="B964" s="93"/>
    </row>
    <row r="965" ht="12.75" customHeight="1">
      <c r="B965" s="93"/>
    </row>
    <row r="966" ht="12.75" customHeight="1">
      <c r="B966" s="93"/>
    </row>
    <row r="967" ht="12.75" customHeight="1">
      <c r="B967" s="93"/>
    </row>
    <row r="968" ht="12.75" customHeight="1">
      <c r="B968" s="93"/>
    </row>
    <row r="969" ht="12.75" customHeight="1">
      <c r="B969" s="93"/>
    </row>
    <row r="970" ht="12.75" customHeight="1">
      <c r="B970" s="93"/>
    </row>
    <row r="971" ht="12.75" customHeight="1">
      <c r="B971" s="93"/>
    </row>
    <row r="972" ht="12.75" customHeight="1">
      <c r="B972" s="93"/>
    </row>
    <row r="973" ht="12.75" customHeight="1">
      <c r="B973" s="93"/>
    </row>
    <row r="974" ht="12.75" customHeight="1">
      <c r="B974" s="93"/>
    </row>
    <row r="975" ht="12.75" customHeight="1">
      <c r="B975" s="93"/>
    </row>
    <row r="976" ht="12.75" customHeight="1">
      <c r="B976" s="93"/>
    </row>
    <row r="977" ht="12.75" customHeight="1">
      <c r="B977" s="93"/>
    </row>
    <row r="978" ht="12.75" customHeight="1">
      <c r="B978" s="93"/>
    </row>
    <row r="979" ht="12.75" customHeight="1">
      <c r="B979" s="93"/>
    </row>
    <row r="980" ht="12.75" customHeight="1">
      <c r="B980" s="93"/>
    </row>
    <row r="981" ht="12.75" customHeight="1">
      <c r="B981" s="93"/>
    </row>
    <row r="982" ht="12.75" customHeight="1">
      <c r="B982" s="93"/>
    </row>
    <row r="983" ht="12.75" customHeight="1">
      <c r="B983" s="93"/>
    </row>
    <row r="984" ht="12.75" customHeight="1">
      <c r="B984" s="93"/>
    </row>
    <row r="985" ht="12.75" customHeight="1">
      <c r="B985" s="93"/>
    </row>
    <row r="986" ht="12.75" customHeight="1">
      <c r="B986" s="93"/>
    </row>
    <row r="987" ht="12.75" customHeight="1">
      <c r="B987" s="93"/>
    </row>
    <row r="988" ht="12.75" customHeight="1">
      <c r="B988" s="93"/>
    </row>
    <row r="989" ht="12.75" customHeight="1">
      <c r="B989" s="93"/>
    </row>
    <row r="990" ht="12.75" customHeight="1">
      <c r="B990" s="93"/>
    </row>
    <row r="991" ht="12.75" customHeight="1">
      <c r="B991" s="93"/>
    </row>
    <row r="992" ht="12.75" customHeight="1">
      <c r="B992" s="93"/>
    </row>
    <row r="993" ht="12.75" customHeight="1">
      <c r="B993" s="93"/>
    </row>
    <row r="994" ht="12.75" customHeight="1">
      <c r="B994" s="93"/>
    </row>
    <row r="995" ht="12.75" customHeight="1">
      <c r="B995" s="93"/>
    </row>
    <row r="996" ht="12.75" customHeight="1">
      <c r="B996" s="93"/>
    </row>
    <row r="997" ht="12.75" customHeight="1">
      <c r="B997" s="93"/>
    </row>
    <row r="998" ht="12.75" customHeight="1">
      <c r="B998" s="93"/>
    </row>
    <row r="999" ht="12.75" customHeight="1">
      <c r="B999" s="93"/>
    </row>
    <row r="1000" ht="12.75" customHeight="1">
      <c r="B1000" s="93"/>
    </row>
  </sheetData>
  <mergeCells count="5">
    <mergeCell ref="A1:M1"/>
    <mergeCell ref="C2:E2"/>
    <mergeCell ref="F2:H2"/>
    <mergeCell ref="G96:H96"/>
    <mergeCell ref="K97:M97"/>
  </mergeCells>
  <conditionalFormatting sqref="M4:M7">
    <cfRule type="cellIs" dxfId="0" priority="1" operator="greaterThan">
      <formula>$G$3</formula>
    </cfRule>
  </conditionalFormatting>
  <conditionalFormatting sqref="M4:M87">
    <cfRule type="cellIs" dxfId="0" priority="2" operator="lessThan">
      <formula>0</formula>
    </cfRule>
  </conditionalFormatting>
  <printOptions horizontalCentered="1" verticalCentered="1"/>
  <pageMargins bottom="0.35433070866141736" footer="0.0" header="0.0" left="0.1968503937007874" right="0.5118110236220472" top="0.4724409448818898"/>
  <pageSetup paperSize="9" orientation="landscape"/>
  <headerFooter>
    <oddHeader/>
    <oddFooter/>
  </headerFooter>
  <rowBreaks count="2" manualBreakCount="2">
    <brk id="99" man="1"/>
    <brk id="43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2003-10-10T15:31:11Z</dcterms:created>
  <dc:creator>Douglas ferreira de oliveira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TC011684341046</vt:lpwstr>
  </property>
</Properties>
</file>