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6443\OneDrive - Banco da Amazônia S A\GEPEC\COMEC\BACEN\BACEN_COVD_19\23.10.2020\"/>
    </mc:Choice>
  </mc:AlternateContent>
  <xr:revisionPtr revIDLastSave="276" documentId="13_ncr:1_{1BBB693C-6126-49D9-BA3E-72B540AE9F57}" xr6:coauthVersionLast="45" xr6:coauthVersionMax="45" xr10:uidLastSave="{EA12C6AC-41F8-4720-A5E2-F393C6EDD880}"/>
  <bookViews>
    <workbookView xWindow="-21720" yWindow="-120" windowWidth="21840" windowHeight="13740" tabRatio="633" firstSheet="32" activeTab="34" xr2:uid="{00000000-000D-0000-FFFF-FFFF00000000}"/>
  </bookViews>
  <sheets>
    <sheet name="Instruções" sheetId="3" r:id="rId1"/>
    <sheet name="Pauta" sheetId="2" r:id="rId2"/>
    <sheet name="Acumulado 16.3 a 03.7 - OUTRAS" sheetId="1" r:id="rId3"/>
    <sheet name="Acumulado 16.3 a 03.07 - FNO" sheetId="5" r:id="rId4"/>
    <sheet name="Acumulado de 16.3 a 10.7 OUTRAS" sheetId="6" r:id="rId5"/>
    <sheet name="Acumulado de 16.3 a 10.7 FNO" sheetId="7" r:id="rId6"/>
    <sheet name="Acumulado de 16.3 a 17.7 OUTRAS" sheetId="8" r:id="rId7"/>
    <sheet name="Acumulado de 16.3 a 17.7 FNO" sheetId="9" r:id="rId8"/>
    <sheet name="Acumulado de 16.3 a 24.7 OUTRAS" sheetId="10" r:id="rId9"/>
    <sheet name="Acumulado de 16.3 a 24.7 FNO" sheetId="11" r:id="rId10"/>
    <sheet name="Acumulado de 16.3 a 31.7 OUTRAS" sheetId="12" r:id="rId11"/>
    <sheet name="Acumulado de 16.3 a 31.7 FNO" sheetId="13" r:id="rId12"/>
    <sheet name="Acumulado de 16.3 a 07.8 OUTRAS" sheetId="14" r:id="rId13"/>
    <sheet name="Acumulado de 16.3 a 07.8 FNO" sheetId="15" r:id="rId14"/>
    <sheet name="Acumulado de 16.3 a 14.8 OUTRAS" sheetId="16" r:id="rId15"/>
    <sheet name="Acumulado de 16.3 a 14.8 FNO" sheetId="17" r:id="rId16"/>
    <sheet name="Acumulado de 16.3 a 21.8 OUTRAS" sheetId="18" r:id="rId17"/>
    <sheet name="Acumulado de 16.3 a 21.8 FNO" sheetId="19" r:id="rId18"/>
    <sheet name="Acumulado de 16.3 a 28.8 OUTRAS" sheetId="20" r:id="rId19"/>
    <sheet name="Acumulado de 16.3 a 04.9 OUTRAS" sheetId="22" r:id="rId20"/>
    <sheet name="Acumulado de 16.3 a 04.9 FNO" sheetId="21" r:id="rId21"/>
    <sheet name="Acumulado de 16.3 a 11.9 OUTRAS" sheetId="23" r:id="rId22"/>
    <sheet name="Acumulado de 16.3 a 11.9 FNO" sheetId="24" r:id="rId23"/>
    <sheet name="Acumulado de 16.3 a 18.9 OUTRAS" sheetId="25" r:id="rId24"/>
    <sheet name="Acumulado de 16.3 a 18.9 FNO" sheetId="26" r:id="rId25"/>
    <sheet name="Acumulado de 16.3 a 25.9 OUTRAS" sheetId="27" r:id="rId26"/>
    <sheet name="Acumulado de 16.3 a 25.9 FNO" sheetId="28" r:id="rId27"/>
    <sheet name="Acumulad de 16.3 a 02.10 OUTRAS" sheetId="29" r:id="rId28"/>
    <sheet name="Acumulado de 16.3 a 02.10 FNO" sheetId="30" r:id="rId29"/>
    <sheet name="Acumulad de 16.3 a 09.10 OUTRAS" sheetId="31" r:id="rId30"/>
    <sheet name="Acumulado de 16.3 a 09.10 FNO" sheetId="32" r:id="rId31"/>
    <sheet name="Acumulad de 16.3 a 16.10 OUTRAS" sheetId="33" r:id="rId32"/>
    <sheet name="Acumulado de 16.3 a 16.10 FNO" sheetId="34" r:id="rId33"/>
    <sheet name="Acumulad de 16.3 a 23.10 OUTRAS" sheetId="35" r:id="rId34"/>
    <sheet name="Acumulado de 16.3 a 23.10 FNO" sheetId="36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36" l="1"/>
  <c r="G29" i="36"/>
  <c r="F29" i="36"/>
  <c r="E29" i="36"/>
  <c r="D29" i="36"/>
  <c r="I17" i="36"/>
  <c r="I29" i="36" s="1"/>
  <c r="K29" i="35"/>
  <c r="F29" i="35"/>
  <c r="E29" i="35"/>
  <c r="D29" i="35"/>
  <c r="I17" i="35"/>
  <c r="I29" i="35" s="1"/>
  <c r="G17" i="35"/>
  <c r="G29" i="35" s="1"/>
  <c r="F17" i="35"/>
  <c r="K29" i="34" l="1"/>
  <c r="I29" i="34"/>
  <c r="G29" i="34"/>
  <c r="F29" i="34"/>
  <c r="E29" i="34"/>
  <c r="D29" i="34"/>
  <c r="I17" i="34"/>
  <c r="K29" i="33"/>
  <c r="F29" i="33"/>
  <c r="E29" i="33"/>
  <c r="D29" i="33"/>
  <c r="I17" i="33"/>
  <c r="I29" i="33" s="1"/>
  <c r="G17" i="33"/>
  <c r="G29" i="33" s="1"/>
  <c r="F17" i="33"/>
  <c r="K29" i="32" l="1"/>
  <c r="G29" i="32"/>
  <c r="F29" i="32"/>
  <c r="E29" i="32"/>
  <c r="D29" i="32"/>
  <c r="I17" i="32"/>
  <c r="I29" i="32" s="1"/>
  <c r="K29" i="31"/>
  <c r="I29" i="31"/>
  <c r="E29" i="31"/>
  <c r="D29" i="31"/>
  <c r="I17" i="31"/>
  <c r="G17" i="31"/>
  <c r="G29" i="31" s="1"/>
  <c r="F17" i="31"/>
  <c r="F29" i="31" s="1"/>
  <c r="K29" i="30" l="1"/>
  <c r="G29" i="30"/>
  <c r="F29" i="30"/>
  <c r="E29" i="30"/>
  <c r="D29" i="30"/>
  <c r="I17" i="30"/>
  <c r="I29" i="30" s="1"/>
  <c r="K29" i="29"/>
  <c r="I29" i="29"/>
  <c r="E29" i="29"/>
  <c r="D29" i="29"/>
  <c r="I17" i="29"/>
  <c r="G17" i="29"/>
  <c r="G29" i="29" s="1"/>
  <c r="F17" i="29"/>
  <c r="F29" i="29" s="1"/>
  <c r="K29" i="28" l="1"/>
  <c r="G29" i="28"/>
  <c r="F29" i="28"/>
  <c r="E29" i="28"/>
  <c r="D29" i="28"/>
  <c r="I17" i="28"/>
  <c r="I29" i="28" s="1"/>
  <c r="K29" i="27"/>
  <c r="E29" i="27"/>
  <c r="D29" i="27"/>
  <c r="I17" i="27"/>
  <c r="I29" i="27" s="1"/>
  <c r="G17" i="27"/>
  <c r="G29" i="27" s="1"/>
  <c r="F17" i="27"/>
  <c r="F29" i="27" s="1"/>
  <c r="K29" i="26" l="1"/>
  <c r="G29" i="26"/>
  <c r="F29" i="26"/>
  <c r="E29" i="26"/>
  <c r="D29" i="26"/>
  <c r="I17" i="26"/>
  <c r="I29" i="26" s="1"/>
  <c r="K29" i="25"/>
  <c r="E29" i="25"/>
  <c r="D29" i="25"/>
  <c r="I17" i="25"/>
  <c r="I29" i="25" s="1"/>
  <c r="G17" i="25"/>
  <c r="G29" i="25" s="1"/>
  <c r="F17" i="25"/>
  <c r="F29" i="25" s="1"/>
  <c r="K29" i="24" l="1"/>
  <c r="G29" i="24"/>
  <c r="F29" i="24"/>
  <c r="E29" i="24"/>
  <c r="D29" i="24"/>
  <c r="I17" i="24"/>
  <c r="I29" i="24" s="1"/>
  <c r="K29" i="23"/>
  <c r="G29" i="23"/>
  <c r="E29" i="23"/>
  <c r="D29" i="23"/>
  <c r="I17" i="23"/>
  <c r="I29" i="23" s="1"/>
  <c r="G17" i="23"/>
  <c r="F17" i="23"/>
  <c r="F29" i="23" s="1"/>
  <c r="K29" i="22" l="1"/>
  <c r="E29" i="22"/>
  <c r="D29" i="22"/>
  <c r="I17" i="22"/>
  <c r="I29" i="22" s="1"/>
  <c r="G17" i="22"/>
  <c r="G29" i="22" s="1"/>
  <c r="F17" i="22"/>
  <c r="F29" i="22" s="1"/>
  <c r="D29" i="20" l="1"/>
  <c r="K29" i="21" l="1"/>
  <c r="G29" i="21"/>
  <c r="F29" i="21"/>
  <c r="E29" i="21"/>
  <c r="D29" i="21"/>
  <c r="I17" i="21"/>
  <c r="I29" i="21" s="1"/>
  <c r="K29" i="20"/>
  <c r="E29" i="20"/>
  <c r="I17" i="20"/>
  <c r="I29" i="20" s="1"/>
  <c r="G17" i="20"/>
  <c r="G29" i="20" s="1"/>
  <c r="F17" i="20"/>
  <c r="F29" i="20" s="1"/>
  <c r="K29" i="19" l="1"/>
  <c r="I29" i="19"/>
  <c r="G29" i="19"/>
  <c r="F29" i="19"/>
  <c r="E29" i="19"/>
  <c r="D29" i="19"/>
  <c r="I17" i="19"/>
  <c r="K29" i="18"/>
  <c r="E29" i="18"/>
  <c r="D29" i="18"/>
  <c r="I17" i="18"/>
  <c r="I29" i="18" s="1"/>
  <c r="G17" i="18"/>
  <c r="G29" i="18" s="1"/>
  <c r="F17" i="18"/>
  <c r="F29" i="18" s="1"/>
  <c r="K29" i="17" l="1"/>
  <c r="G29" i="17"/>
  <c r="F29" i="17"/>
  <c r="E29" i="17"/>
  <c r="D29" i="17"/>
  <c r="I17" i="17"/>
  <c r="I29" i="17" s="1"/>
  <c r="K29" i="16"/>
  <c r="E29" i="16"/>
  <c r="D29" i="16"/>
  <c r="I17" i="16"/>
  <c r="I29" i="16" s="1"/>
  <c r="G17" i="16"/>
  <c r="G29" i="16" s="1"/>
  <c r="F17" i="16"/>
  <c r="F29" i="16" s="1"/>
  <c r="K29" i="15" l="1"/>
  <c r="G29" i="15"/>
  <c r="F29" i="15"/>
  <c r="E29" i="15"/>
  <c r="D29" i="15"/>
  <c r="I17" i="15"/>
  <c r="I29" i="15" s="1"/>
  <c r="K29" i="14"/>
  <c r="E29" i="14"/>
  <c r="D29" i="14"/>
  <c r="I17" i="14"/>
  <c r="I29" i="14" s="1"/>
  <c r="G17" i="14"/>
  <c r="G29" i="14" s="1"/>
  <c r="F17" i="14"/>
  <c r="F29" i="14" s="1"/>
  <c r="I29" i="12" l="1"/>
  <c r="G29" i="12"/>
  <c r="F29" i="12"/>
  <c r="K29" i="13" l="1"/>
  <c r="G29" i="13"/>
  <c r="F29" i="13"/>
  <c r="E29" i="13"/>
  <c r="D29" i="13"/>
  <c r="I17" i="13"/>
  <c r="I29" i="13" s="1"/>
  <c r="K29" i="12"/>
  <c r="E29" i="12"/>
  <c r="D29" i="12"/>
  <c r="I17" i="12"/>
  <c r="G17" i="12"/>
  <c r="F17" i="12"/>
  <c r="F17" i="10" l="1"/>
  <c r="K29" i="11" l="1"/>
  <c r="G29" i="11"/>
  <c r="F29" i="11"/>
  <c r="E29" i="11"/>
  <c r="D29" i="11"/>
  <c r="I17" i="11"/>
  <c r="I29" i="11" s="1"/>
  <c r="K29" i="10"/>
  <c r="F29" i="10"/>
  <c r="E29" i="10"/>
  <c r="D29" i="10"/>
  <c r="I17" i="10"/>
  <c r="I29" i="10" s="1"/>
  <c r="G17" i="10"/>
  <c r="G29" i="10" s="1"/>
  <c r="K29" i="9" l="1"/>
  <c r="G29" i="9"/>
  <c r="F29" i="9"/>
  <c r="E29" i="9"/>
  <c r="D29" i="9"/>
  <c r="I17" i="9"/>
  <c r="I29" i="9" s="1"/>
  <c r="K29" i="8"/>
  <c r="E29" i="8"/>
  <c r="D29" i="8"/>
  <c r="I17" i="8"/>
  <c r="I29" i="8" s="1"/>
  <c r="G17" i="8"/>
  <c r="G29" i="8" s="1"/>
  <c r="F17" i="8"/>
  <c r="F29" i="8" s="1"/>
  <c r="K29" i="7" l="1"/>
  <c r="K29" i="6"/>
  <c r="I17" i="7"/>
  <c r="D29" i="7"/>
  <c r="E29" i="7"/>
  <c r="F29" i="7"/>
  <c r="G29" i="7"/>
  <c r="I29" i="7"/>
  <c r="F17" i="6"/>
  <c r="G17" i="6"/>
  <c r="G29" i="6" s="1"/>
  <c r="I17" i="6"/>
  <c r="D29" i="6"/>
  <c r="E29" i="6"/>
  <c r="F29" i="6"/>
  <c r="I29" i="6"/>
  <c r="K29" i="1" l="1"/>
  <c r="K29" i="5" l="1"/>
</calcChain>
</file>

<file path=xl/sharedStrings.xml><?xml version="1.0" encoding="utf-8"?>
<sst xmlns="http://schemas.openxmlformats.org/spreadsheetml/2006/main" count="1620" uniqueCount="68">
  <si>
    <t>Segmentos e produtos que mais preocupam em relação a eventual aumento de inadimplência e medidas possíveis para mitigação.</t>
  </si>
  <si>
    <t>Comportamento da demanda por crédito.</t>
  </si>
  <si>
    <t>Parcelas suspensas (R$ milhões)</t>
  </si>
  <si>
    <t>Crédito Consignado</t>
  </si>
  <si>
    <t>Crédito Imobiliário</t>
  </si>
  <si>
    <t>Informações complementares sobre o posicionamento da instituição na atual conjuntura (atualizações conforme necessário)</t>
  </si>
  <si>
    <t>Ações adotadas para atendimento a necessidades/dificuldades de clientes em relação ao crédito.</t>
  </si>
  <si>
    <t>Instituição/Conglomerado:</t>
  </si>
  <si>
    <t>Segmento:</t>
  </si>
  <si>
    <t>Modalidades/Produtos</t>
  </si>
  <si>
    <t>Atualização em:</t>
  </si>
  <si>
    <t>Segmentos</t>
  </si>
  <si>
    <t>BNDES Stand Still</t>
  </si>
  <si>
    <t>Informar mudanças nas estratégias, na gestão e no apetite ao risco em relação a produtos, ramos de atividade e segmentos (Middle, Corporate, PF) visados no crédito.</t>
  </si>
  <si>
    <t>Principais setores de atuação dos cliente que tem solicitado suspensão de pagamentos.</t>
  </si>
  <si>
    <t>Rural</t>
  </si>
  <si>
    <t>1) Planilha "Pauta"</t>
  </si>
  <si>
    <t>Pessoas Físicas</t>
  </si>
  <si>
    <t>Veículos</t>
  </si>
  <si>
    <t>Crédito Pessoal</t>
  </si>
  <si>
    <t>Linha especial para Folha de Pgtos (Crise Covid-19)</t>
  </si>
  <si>
    <t>Dados acumulados atualizados até:</t>
  </si>
  <si>
    <t>Alterações recentes relevantes em spreads de crédito e de taxas de juros praticadas e motivos.</t>
  </si>
  <si>
    <t>Corporate e Large Corporate</t>
  </si>
  <si>
    <t>Middle</t>
  </si>
  <si>
    <t>Micro e Pequenas Empresas</t>
  </si>
  <si>
    <t>Prorrogações (suspensão de pagamentos) desde 16/03/2020</t>
  </si>
  <si>
    <t>Contratos</t>
  </si>
  <si>
    <t>Valor Total (R$ milhões)</t>
  </si>
  <si>
    <t>Quantidade</t>
  </si>
  <si>
    <t>Observações:</t>
  </si>
  <si>
    <t>Contratações desde 16/03/20      (R$ milhões)</t>
  </si>
  <si>
    <t>Instruções</t>
  </si>
  <si>
    <r>
      <t>2) Planilhas de informações semanais acumuladas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(valores em R$ milhões)</t>
    </r>
  </si>
  <si>
    <r>
      <rPr>
        <b/>
        <sz val="10"/>
        <color theme="1"/>
        <rFont val="Arial"/>
        <family val="2"/>
      </rPr>
      <t>As células preenchidas em cinza</t>
    </r>
    <r>
      <rPr>
        <sz val="10"/>
        <color theme="1"/>
        <rFont val="Arial"/>
        <family val="2"/>
      </rPr>
      <t xml:space="preserve"> não requerem qualquer informação. </t>
    </r>
  </si>
  <si>
    <t>Repactuações desde 16/03/20 (R$ milhões)</t>
  </si>
  <si>
    <r>
      <rPr>
        <b/>
        <sz val="10"/>
        <color theme="1"/>
        <rFont val="Arial"/>
        <family val="2"/>
      </rPr>
      <t>Coluna D (Contratações desde 16/03/20)</t>
    </r>
    <r>
      <rPr>
        <sz val="10"/>
        <color theme="1"/>
        <rFont val="Arial"/>
        <family val="2"/>
      </rPr>
      <t xml:space="preserve"> - deve ser informado o total dos </t>
    </r>
    <r>
      <rPr>
        <u/>
        <sz val="10"/>
        <color theme="1"/>
        <rFont val="Arial"/>
        <family val="2"/>
      </rPr>
      <t>contratos celebrados desde 16/03/2020</t>
    </r>
    <r>
      <rPr>
        <sz val="10"/>
        <color theme="1"/>
        <rFont val="Arial"/>
        <family val="2"/>
      </rPr>
      <t xml:space="preserve"> até a data final do período da planilha.</t>
    </r>
  </si>
  <si>
    <r>
      <rPr>
        <b/>
        <sz val="10"/>
        <color theme="1"/>
        <rFont val="Arial"/>
        <family val="2"/>
      </rPr>
      <t>Coluna E (Repactuações)</t>
    </r>
    <r>
      <rPr>
        <sz val="10"/>
        <color theme="1"/>
        <rFont val="Arial"/>
        <family val="2"/>
      </rPr>
      <t xml:space="preserve"> - deve ser informado o total dos contratos </t>
    </r>
    <r>
      <rPr>
        <u/>
        <sz val="10"/>
        <color theme="1"/>
        <rFont val="Arial"/>
        <family val="2"/>
      </rPr>
      <t>(contidos nos valores da coluna D) que decorreram de renegociações ou reestruturações</t>
    </r>
    <r>
      <rPr>
        <sz val="10"/>
        <color theme="1"/>
        <rFont val="Arial"/>
        <family val="2"/>
      </rPr>
      <t>;</t>
    </r>
  </si>
  <si>
    <t>Perguntas:</t>
  </si>
  <si>
    <t>Resp:</t>
  </si>
  <si>
    <t>Resposta:</t>
  </si>
  <si>
    <t>Os valores informados na coluna "E" (Repactuações) incluem casos de suspensão de parcelas?</t>
  </si>
  <si>
    <t>Se sim, essa instituição tem a informação dos valores disponível?</t>
  </si>
  <si>
    <t>3) Prazos para atendimento:</t>
  </si>
  <si>
    <t>Devem ser informados os valores acumulados desde 16/03/2020, sendo que deverão ser abertas planilhas no mesmo formato das já existentes para o envio de informações a cada semana.</t>
  </si>
  <si>
    <t>TOTAIS</t>
  </si>
  <si>
    <t>Se a informação estiver disponível, preencher as células abaixo.</t>
  </si>
  <si>
    <t>Valor dos contratos relativos a suspensão de parcelas contidos na coluna "E" (R$ MM)</t>
  </si>
  <si>
    <t>a) semanalmente, a cada quarta-feira posterior à semana a que se referirem as informações acumuladas.</t>
  </si>
  <si>
    <t>Estão dispensadas as informações relativas ao percentual das respectivas carteiras, que constavam da coluna H. Porém, essa coluna não deve ser eliminada da planilha.</t>
  </si>
  <si>
    <t>Debentures adquiridas (coluna K da planilha) - informar o valor total das debentures adquiridas, de 16/03/20 até a data-base da informação semanal, seja no mercado primário ou no secundário.</t>
  </si>
  <si>
    <t>Debentures  adquiridas desde 16/03/20 - mercados primário e secundário (R$ milhões)</t>
  </si>
  <si>
    <t>Prorrogações (suspensão de pagamentos) - A primeira suspensão de parcelas em um contrato deve impactar as informações das colunas "F" (Contrato/Quantidade), "G" (Contratos/Valor Total) e "I" (Parcelas Suspensas). Outra eventual suspensão de parcelas nesse mesmo contrato deve impactar somente a informação da coluna "I" (Parcelas Suspensas).</t>
  </si>
  <si>
    <r>
      <rPr>
        <b/>
        <sz val="10"/>
        <color theme="1"/>
        <rFont val="Arial"/>
        <family val="2"/>
      </rPr>
      <t>Colunas F, G e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</si>
  <si>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Preencher com as informações já fornecidas no primeiro envio (período com data final de 10/04/20) e atualizações posteriores.</t>
  </si>
  <si>
    <t>Atualizar quando houver mudança relevante em relação à situação anteriormente informada.</t>
  </si>
  <si>
    <t>Prorrogação de parcelas - Res. 4782/4791 (por adesão, via site). Suspensão de pagamentos FNO Res. 4.798. Art. 2º.</t>
  </si>
  <si>
    <t>Rebalanceamento de limites de crédito para empresas com faturamento até 15 milhões. Redução de apetite nos setores de turismo, transporte de passageiros, restaurantes, shoppings, e outros.</t>
  </si>
  <si>
    <t>Em elaboração</t>
  </si>
  <si>
    <t xml:space="preserve">Ligados ao turismo hotéis, shoppings, restaurantes e bares, transporte de passageiros. </t>
  </si>
  <si>
    <t>Demanda por capital de giro sensivelmente elevada, principalmente pela divulgação das linhas emergenciais (FNO Emergencial - Art. 1 Res. 4.798).</t>
  </si>
  <si>
    <t>Impactos relevantes da Crise Covid-19 em aspectos operacionais</t>
  </si>
  <si>
    <r>
      <t xml:space="preserve">Aceleração de projetos de TI voltados ao atendimento digital, visando garantir os principais serviços sem a necessidade de deslocamento do cliente até as unidades físicas. Anteciação de férias dos colaboradores e flexibilização da jornada laboral doa </t>
    </r>
    <r>
      <rPr>
        <i/>
        <sz val="10"/>
        <color theme="1"/>
        <rFont val="Calibri Light"/>
        <family val="2"/>
        <scheme val="major"/>
      </rPr>
      <t>home office</t>
    </r>
    <r>
      <rPr>
        <sz val="10"/>
        <color theme="1"/>
        <rFont val="Calibri Light"/>
        <family val="2"/>
        <scheme val="major"/>
      </rPr>
      <t xml:space="preserve">. </t>
    </r>
  </si>
  <si>
    <t>BANCO DA AMAZONIA S.A.</t>
  </si>
  <si>
    <t>S3</t>
  </si>
  <si>
    <r>
      <rPr>
        <b/>
        <sz val="10"/>
        <color theme="1"/>
        <rFont val="Arial"/>
        <family val="2"/>
      </rPr>
      <t>Colunas F a I (Prorrogações)</t>
    </r>
    <r>
      <rPr>
        <sz val="10"/>
        <color theme="1"/>
        <rFont val="Arial"/>
        <family val="2"/>
      </rPr>
      <t xml:space="preserve"> - devem ser infomados quantidades e valores de contratos e de parcelas suspensas, seja </t>
    </r>
    <r>
      <rPr>
        <u/>
        <sz val="10"/>
        <color theme="1"/>
        <rFont val="Arial"/>
        <family val="2"/>
      </rPr>
      <t>por formalização de novo contrato ou por meio de aditivo contratual</t>
    </r>
    <r>
      <rPr>
        <sz val="10"/>
        <color theme="1"/>
        <rFont val="Arial"/>
        <family val="2"/>
      </rPr>
      <t>, em decorrência de iniciativas como a carência de 60 dias ou 90 dias em parcelas de pagamento proposta pela Febraban em conjunto com bancos. Informar mesmo que os valores já integrem a coluna E.</t>
    </r>
  </si>
  <si>
    <t>Sim</t>
  </si>
  <si>
    <t>BANCO DA AMAZÔNIA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</si>
</sst>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0"/>
      <color theme="1"/>
      <name val="Arial"/>
      <family val="2"/>
    </font>
    <font>
      <sz val="12"/>
      <color rgb="FFFF0000"/>
      <name val="Arial"/>
      <family val="2"/>
    </font>
    <font>
      <i/>
      <sz val="10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lightGray">
        <fgColor theme="0"/>
        <bgColor theme="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8" xfId="0" applyBorder="1" applyAlignment="1">
      <alignment horizontal="center" vertical="center" wrapText="1"/>
    </xf>
    <xf numFmtId="0" fontId="0" fillId="6" borderId="0" xfId="0" applyFill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/>
    <xf numFmtId="0" fontId="0" fillId="0" borderId="22" xfId="0" applyBorder="1" applyAlignment="1">
      <alignment horizontal="left"/>
    </xf>
    <xf numFmtId="14" fontId="0" fillId="0" borderId="28" xfId="0" applyNumberFormat="1" applyBorder="1" applyAlignment="1">
      <alignment horizontal="center"/>
    </xf>
    <xf numFmtId="14" fontId="0" fillId="0" borderId="22" xfId="0" applyNumberFormat="1" applyBorder="1" applyAlignment="1">
      <alignment horizontal="left"/>
    </xf>
    <xf numFmtId="0" fontId="0" fillId="0" borderId="28" xfId="0" applyBorder="1" applyAlignment="1">
      <alignment horizontal="center"/>
    </xf>
    <xf numFmtId="14" fontId="1" fillId="0" borderId="28" xfId="0" applyNumberFormat="1" applyFont="1" applyBorder="1" applyAlignment="1">
      <alignment horizontal="left"/>
    </xf>
    <xf numFmtId="0" fontId="5" fillId="0" borderId="0" xfId="0" applyFont="1" applyBorder="1"/>
    <xf numFmtId="0" fontId="6" fillId="0" borderId="0" xfId="0" applyFont="1"/>
    <xf numFmtId="0" fontId="1" fillId="0" borderId="25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5" fillId="0" borderId="0" xfId="0" quotePrefix="1" applyFont="1"/>
    <xf numFmtId="0" fontId="1" fillId="0" borderId="26" xfId="0" applyFont="1" applyBorder="1" applyAlignment="1">
      <alignment vertical="center"/>
    </xf>
    <xf numFmtId="0" fontId="0" fillId="0" borderId="37" xfId="0" applyBorder="1" applyAlignment="1">
      <alignment horizontal="left"/>
    </xf>
    <xf numFmtId="14" fontId="0" fillId="0" borderId="23" xfId="0" applyNumberFormat="1" applyBorder="1" applyAlignment="1">
      <alignment horizontal="left"/>
    </xf>
    <xf numFmtId="14" fontId="1" fillId="0" borderId="38" xfId="0" applyNumberFormat="1" applyFont="1" applyBorder="1" applyAlignment="1">
      <alignment horizontal="left"/>
    </xf>
    <xf numFmtId="0" fontId="0" fillId="0" borderId="47" xfId="0" applyBorder="1" applyAlignment="1">
      <alignment horizontal="center" vertical="center" wrapText="1"/>
    </xf>
    <xf numFmtId="14" fontId="6" fillId="7" borderId="0" xfId="0" applyNumberFormat="1" applyFont="1" applyFill="1"/>
    <xf numFmtId="41" fontId="1" fillId="0" borderId="10" xfId="0" applyNumberFormat="1" applyFont="1" applyBorder="1"/>
    <xf numFmtId="41" fontId="1" fillId="0" borderId="11" xfId="0" applyNumberFormat="1" applyFont="1" applyBorder="1"/>
    <xf numFmtId="41" fontId="1" fillId="5" borderId="10" xfId="0" applyNumberFormat="1" applyFont="1" applyFill="1" applyBorder="1"/>
    <xf numFmtId="41" fontId="1" fillId="5" borderId="30" xfId="0" applyNumberFormat="1" applyFont="1" applyFill="1" applyBorder="1"/>
    <xf numFmtId="41" fontId="0" fillId="0" borderId="10" xfId="0" applyNumberFormat="1" applyBorder="1"/>
    <xf numFmtId="41" fontId="0" fillId="0" borderId="11" xfId="0" applyNumberFormat="1" applyBorder="1"/>
    <xf numFmtId="41" fontId="0" fillId="5" borderId="10" xfId="0" applyNumberFormat="1" applyFill="1" applyBorder="1"/>
    <xf numFmtId="41" fontId="0" fillId="5" borderId="30" xfId="0" applyNumberFormat="1" applyFill="1" applyBorder="1"/>
    <xf numFmtId="41" fontId="0" fillId="5" borderId="6" xfId="0" applyNumberFormat="1" applyFill="1" applyBorder="1"/>
    <xf numFmtId="41" fontId="0" fillId="5" borderId="7" xfId="0" applyNumberFormat="1" applyFill="1" applyBorder="1"/>
    <xf numFmtId="41" fontId="0" fillId="5" borderId="31" xfId="0" applyNumberFormat="1" applyFill="1" applyBorder="1"/>
    <xf numFmtId="41" fontId="1" fillId="5" borderId="7" xfId="0" applyNumberFormat="1" applyFont="1" applyFill="1" applyBorder="1"/>
    <xf numFmtId="41" fontId="1" fillId="5" borderId="6" xfId="0" applyNumberFormat="1" applyFont="1" applyFill="1" applyBorder="1"/>
    <xf numFmtId="41" fontId="1" fillId="5" borderId="31" xfId="0" applyNumberFormat="1" applyFont="1" applyFill="1" applyBorder="1"/>
    <xf numFmtId="41" fontId="0" fillId="0" borderId="6" xfId="0" applyNumberFormat="1" applyBorder="1"/>
    <xf numFmtId="41" fontId="0" fillId="0" borderId="7" xfId="0" applyNumberFormat="1" applyBorder="1"/>
    <xf numFmtId="41" fontId="1" fillId="4" borderId="6" xfId="0" applyNumberFormat="1" applyFont="1" applyFill="1" applyBorder="1"/>
    <xf numFmtId="41" fontId="1" fillId="4" borderId="7" xfId="0" applyNumberFormat="1" applyFont="1" applyFill="1" applyBorder="1"/>
    <xf numFmtId="41" fontId="1" fillId="0" borderId="6" xfId="0" applyNumberFormat="1" applyFont="1" applyBorder="1"/>
    <xf numFmtId="41" fontId="1" fillId="0" borderId="7" xfId="0" applyNumberFormat="1" applyFont="1" applyBorder="1"/>
    <xf numFmtId="41" fontId="1" fillId="0" borderId="13" xfId="0" applyNumberFormat="1" applyFont="1" applyBorder="1"/>
    <xf numFmtId="41" fontId="1" fillId="0" borderId="14" xfId="0" applyNumberFormat="1" applyFont="1" applyBorder="1"/>
    <xf numFmtId="41" fontId="1" fillId="5" borderId="13" xfId="0" applyNumberFormat="1" applyFont="1" applyFill="1" applyBorder="1"/>
    <xf numFmtId="41" fontId="1" fillId="5" borderId="32" xfId="0" applyNumberFormat="1" applyFont="1" applyFill="1" applyBorder="1"/>
    <xf numFmtId="41" fontId="1" fillId="4" borderId="13" xfId="0" applyNumberFormat="1" applyFont="1" applyFill="1" applyBorder="1"/>
    <xf numFmtId="41" fontId="1" fillId="4" borderId="32" xfId="0" applyNumberFormat="1" applyFont="1" applyFill="1" applyBorder="1"/>
    <xf numFmtId="41" fontId="1" fillId="4" borderId="44" xfId="0" applyNumberFormat="1" applyFont="1" applyFill="1" applyBorder="1"/>
    <xf numFmtId="41" fontId="0" fillId="0" borderId="8" xfId="0" applyNumberFormat="1" applyBorder="1"/>
    <xf numFmtId="41" fontId="0" fillId="5" borderId="9" xfId="0" applyNumberFormat="1" applyFill="1" applyBorder="1"/>
    <xf numFmtId="41" fontId="0" fillId="5" borderId="8" xfId="0" applyNumberFormat="1" applyFill="1" applyBorder="1"/>
    <xf numFmtId="41" fontId="0" fillId="5" borderId="29" xfId="0" applyNumberFormat="1" applyFill="1" applyBorder="1"/>
    <xf numFmtId="41" fontId="1" fillId="0" borderId="15" xfId="0" applyNumberFormat="1" applyFont="1" applyBorder="1"/>
    <xf numFmtId="41" fontId="1" fillId="5" borderId="16" xfId="0" applyNumberFormat="1" applyFont="1" applyFill="1" applyBorder="1"/>
    <xf numFmtId="41" fontId="1" fillId="0" borderId="33" xfId="0" applyNumberFormat="1" applyFont="1" applyBorder="1"/>
    <xf numFmtId="41" fontId="1" fillId="5" borderId="41" xfId="0" applyNumberFormat="1" applyFont="1" applyFill="1" applyBorder="1"/>
    <xf numFmtId="41" fontId="0" fillId="5" borderId="41" xfId="0" applyNumberFormat="1" applyFill="1" applyBorder="1"/>
    <xf numFmtId="41" fontId="0" fillId="5" borderId="35" xfId="0" applyNumberFormat="1" applyFill="1" applyBorder="1"/>
    <xf numFmtId="41" fontId="1" fillId="5" borderId="35" xfId="0" applyNumberFormat="1" applyFont="1" applyFill="1" applyBorder="1"/>
    <xf numFmtId="41" fontId="1" fillId="5" borderId="44" xfId="0" applyNumberFormat="1" applyFont="1" applyFill="1" applyBorder="1"/>
    <xf numFmtId="41" fontId="0" fillId="5" borderId="40" xfId="0" applyNumberFormat="1" applyFill="1" applyBorder="1"/>
    <xf numFmtId="41" fontId="1" fillId="0" borderId="42" xfId="0" applyNumberFormat="1" applyFont="1" applyBorder="1"/>
    <xf numFmtId="10" fontId="1" fillId="4" borderId="32" xfId="0" applyNumberFormat="1" applyFont="1" applyFill="1" applyBorder="1"/>
    <xf numFmtId="10" fontId="1" fillId="4" borderId="31" xfId="0" applyNumberFormat="1" applyFont="1" applyFill="1" applyBorder="1"/>
    <xf numFmtId="0" fontId="1" fillId="4" borderId="33" xfId="0" applyFont="1" applyFill="1" applyBorder="1"/>
    <xf numFmtId="0" fontId="0" fillId="0" borderId="31" xfId="0" applyBorder="1"/>
    <xf numFmtId="0" fontId="1" fillId="0" borderId="0" xfId="0" applyFont="1"/>
    <xf numFmtId="0" fontId="1" fillId="0" borderId="20" xfId="0" applyFont="1" applyBorder="1" applyAlignment="1"/>
    <xf numFmtId="0" fontId="0" fillId="0" borderId="22" xfId="0" applyBorder="1"/>
    <xf numFmtId="0" fontId="0" fillId="0" borderId="21" xfId="0" applyBorder="1"/>
    <xf numFmtId="14" fontId="1" fillId="0" borderId="2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0" fillId="0" borderId="51" xfId="0" applyBorder="1"/>
    <xf numFmtId="0" fontId="1" fillId="0" borderId="53" xfId="0" applyFont="1" applyBorder="1" applyAlignment="1"/>
    <xf numFmtId="0" fontId="0" fillId="0" borderId="23" xfId="0" applyBorder="1"/>
    <xf numFmtId="0" fontId="0" fillId="0" borderId="54" xfId="0" applyBorder="1"/>
    <xf numFmtId="0" fontId="0" fillId="0" borderId="45" xfId="0" applyBorder="1"/>
    <xf numFmtId="0" fontId="0" fillId="0" borderId="55" xfId="0" applyBorder="1"/>
    <xf numFmtId="0" fontId="0" fillId="0" borderId="56" xfId="0" applyBorder="1"/>
    <xf numFmtId="14" fontId="0" fillId="0" borderId="52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41" fontId="0" fillId="0" borderId="31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0" fontId="0" fillId="4" borderId="49" xfId="0" applyFill="1" applyBorder="1" applyAlignment="1">
      <alignment horizontal="center" vertical="center" wrapText="1"/>
    </xf>
    <xf numFmtId="10" fontId="1" fillId="4" borderId="30" xfId="0" applyNumberFormat="1" applyFont="1" applyFill="1" applyBorder="1"/>
    <xf numFmtId="10" fontId="0" fillId="4" borderId="30" xfId="0" applyNumberFormat="1" applyFill="1" applyBorder="1"/>
    <xf numFmtId="10" fontId="0" fillId="4" borderId="31" xfId="0" applyNumberFormat="1" applyFill="1" applyBorder="1"/>
    <xf numFmtId="0" fontId="0" fillId="4" borderId="29" xfId="0" applyFill="1" applyBorder="1"/>
    <xf numFmtId="0" fontId="9" fillId="0" borderId="0" xfId="0" applyFont="1"/>
    <xf numFmtId="0" fontId="0" fillId="4" borderId="57" xfId="0" applyFill="1" applyBorder="1"/>
    <xf numFmtId="0" fontId="0" fillId="8" borderId="0" xfId="0" applyFill="1"/>
    <xf numFmtId="41" fontId="0" fillId="0" borderId="5" xfId="0" applyNumberFormat="1" applyBorder="1"/>
    <xf numFmtId="41" fontId="0" fillId="0" borderId="57" xfId="0" applyNumberFormat="1" applyBorder="1"/>
    <xf numFmtId="41" fontId="1" fillId="0" borderId="58" xfId="0" applyNumberFormat="1" applyFont="1" applyBorder="1"/>
    <xf numFmtId="41" fontId="0" fillId="5" borderId="31" xfId="0" applyNumberFormat="1" applyFill="1" applyBorder="1" applyAlignment="1">
      <alignment horizontal="right"/>
    </xf>
    <xf numFmtId="41" fontId="0" fillId="4" borderId="57" xfId="0" applyNumberFormat="1" applyFill="1" applyBorder="1"/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4" fontId="3" fillId="0" borderId="4" xfId="0" applyNumberFormat="1" applyFont="1" applyBorder="1" applyAlignment="1">
      <alignment vertical="top" wrapText="1"/>
    </xf>
    <xf numFmtId="0" fontId="0" fillId="0" borderId="17" xfId="0" applyBorder="1"/>
    <xf numFmtId="0" fontId="0" fillId="0" borderId="34" xfId="0" applyBorder="1"/>
    <xf numFmtId="0" fontId="0" fillId="0" borderId="27" xfId="0" applyBorder="1"/>
    <xf numFmtId="0" fontId="1" fillId="0" borderId="25" xfId="0" applyFont="1" applyBorder="1"/>
    <xf numFmtId="0" fontId="1" fillId="0" borderId="28" xfId="0" applyFont="1" applyBorder="1"/>
    <xf numFmtId="0" fontId="1" fillId="0" borderId="22" xfId="0" applyFont="1" applyBorder="1"/>
    <xf numFmtId="0" fontId="1" fillId="0" borderId="26" xfId="0" applyFont="1" applyBorder="1"/>
    <xf numFmtId="0" fontId="0" fillId="0" borderId="28" xfId="0" applyBorder="1"/>
    <xf numFmtId="0" fontId="0" fillId="0" borderId="36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53" xfId="0" applyFont="1" applyBorder="1"/>
    <xf numFmtId="41" fontId="0" fillId="4" borderId="31" xfId="0" applyNumberFormat="1" applyFill="1" applyBorder="1" applyAlignment="1">
      <alignment horizontal="right"/>
    </xf>
    <xf numFmtId="0" fontId="1" fillId="0" borderId="20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V50"/>
  <sheetViews>
    <sheetView zoomScale="80" zoomScaleNormal="80" workbookViewId="0"/>
  </sheetViews>
  <sheetFormatPr defaultRowHeight="12.75" x14ac:dyDescent="0.2"/>
  <sheetData>
    <row r="5" spans="2:22" ht="15.75" x14ac:dyDescent="0.25">
      <c r="B5" s="13" t="s">
        <v>32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ht="1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5" x14ac:dyDescent="0.2">
      <c r="B7" s="6" t="s">
        <v>16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5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2:22" ht="15" x14ac:dyDescent="0.2">
      <c r="B9" s="6"/>
      <c r="C9" s="6" t="s">
        <v>54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2:22" ht="15" x14ac:dyDescent="0.2">
      <c r="B10" s="6"/>
      <c r="C10" s="6" t="s">
        <v>55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ht="1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5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ht="15.75" x14ac:dyDescent="0.25">
      <c r="B13" s="6" t="s">
        <v>33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ht="15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5" x14ac:dyDescent="0.2">
      <c r="B15" s="6"/>
      <c r="C15" s="117" t="s">
        <v>44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6"/>
      <c r="U15" s="6"/>
      <c r="V15" s="6"/>
    </row>
    <row r="16" spans="2:22" ht="15" x14ac:dyDescent="0.2">
      <c r="B16" s="6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6"/>
      <c r="U16" s="6"/>
      <c r="V16" s="6"/>
    </row>
    <row r="17" spans="2:22" ht="15.95" customHeight="1" x14ac:dyDescent="0.2">
      <c r="B17" s="6"/>
      <c r="C17" s="6"/>
      <c r="D17" s="1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2:22" ht="15.95" customHeight="1" x14ac:dyDescent="0.2">
      <c r="B18" s="6"/>
      <c r="C18" s="117" t="s">
        <v>50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6"/>
      <c r="U18" s="6"/>
      <c r="V18" s="6"/>
    </row>
    <row r="19" spans="2:22" ht="15.95" customHeight="1" x14ac:dyDescent="0.2">
      <c r="B19" s="6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6"/>
      <c r="U19" s="6"/>
      <c r="V19" s="6"/>
    </row>
    <row r="20" spans="2:22" ht="15.95" customHeight="1" x14ac:dyDescent="0.2">
      <c r="B20" s="6"/>
      <c r="C20" s="6"/>
      <c r="D20" s="1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2:22" ht="15.95" customHeight="1" x14ac:dyDescent="0.2">
      <c r="B21" s="6"/>
      <c r="C21" s="92" t="s">
        <v>49</v>
      </c>
      <c r="D21" s="1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2:22" ht="15.95" customHeight="1" x14ac:dyDescent="0.2">
      <c r="B22" s="6"/>
      <c r="C22" s="6"/>
      <c r="D22" s="1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2:22" ht="15.95" customHeight="1" x14ac:dyDescent="0.2">
      <c r="B23" s="6"/>
      <c r="C23" s="117" t="s">
        <v>52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6"/>
      <c r="U23" s="6"/>
      <c r="V23" s="6"/>
    </row>
    <row r="24" spans="2:22" ht="15.95" customHeight="1" x14ac:dyDescent="0.2">
      <c r="B24" s="6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6"/>
      <c r="U24" s="6"/>
      <c r="V24" s="6"/>
    </row>
    <row r="25" spans="2:22" ht="15.95" customHeight="1" x14ac:dyDescent="0.2">
      <c r="B25" s="6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6"/>
      <c r="U25" s="6"/>
      <c r="V25" s="6"/>
    </row>
    <row r="26" spans="2:22" ht="15.95" customHeight="1" x14ac:dyDescent="0.2">
      <c r="B26" s="6"/>
      <c r="C26" s="6"/>
      <c r="D26" s="1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5" x14ac:dyDescent="0.2">
      <c r="B27" s="6" t="s">
        <v>43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5" x14ac:dyDescent="0.2">
      <c r="B28" s="6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5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5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2:22" ht="15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5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5" x14ac:dyDescent="0.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ht="15" x14ac:dyDescent="0.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ht="15" x14ac:dyDescent="0.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ht="1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ht="15" x14ac:dyDescent="0.2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2:22" ht="15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2:22" ht="15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2:22" ht="15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2:22" ht="15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2:22" ht="15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5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2:22" ht="15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2:22" ht="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2:22" ht="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2:22" ht="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2:22" ht="15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2:22" ht="15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</sheetData>
  <mergeCells count="3">
    <mergeCell ref="C15:S16"/>
    <mergeCell ref="C18:S19"/>
    <mergeCell ref="C23:S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B70-FBFC-4E89-8C0B-4D8DFC990AD1}">
  <dimension ref="B2:K54"/>
  <sheetViews>
    <sheetView showGridLines="0" topLeftCell="A10" workbookViewId="0">
      <selection activeCell="F18" sqref="F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230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849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3132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E2E6-5B48-4110-8791-90DCC4DF2914}">
  <dimension ref="B2:K54"/>
  <sheetViews>
    <sheetView showGridLines="0" workbookViewId="0">
      <selection activeCell="J29" sqref="J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313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235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1529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7073-722E-4C07-851D-35098520E6AE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44043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256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1007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355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1872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3490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1538D-CB1F-4694-B433-806314275BBB}">
  <dimension ref="B2:K54"/>
  <sheetViews>
    <sheetView showGridLines="0" topLeftCell="A4" workbookViewId="0">
      <selection activeCell="M30" sqref="M30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314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130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241</v>
      </c>
      <c r="E21" s="38">
        <v>0</v>
      </c>
      <c r="F21" s="31">
        <v>130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179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1563</v>
      </c>
      <c r="E29" s="55">
        <f>E11+E13+E15+E18+E19+E20+E21+E23+E25</f>
        <v>0</v>
      </c>
      <c r="F29" s="54">
        <f>F11+F13+F15+F17+F23+F27</f>
        <v>897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3E5E6-684F-4141-AB31-1CB6C0C53AE4}">
  <dimension ref="B2:K54"/>
  <sheetViews>
    <sheetView showGridLines="0" workbookViewId="0">
      <selection activeCell="M9" sqref="M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261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1015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369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1946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3591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9A54-0B07-4CF5-9364-BDE408CD09B2}">
  <dimension ref="B2:K54"/>
  <sheetViews>
    <sheetView showGridLines="0" topLeftCell="A4" workbookViewId="0">
      <selection activeCell="F22" sqref="F2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316</v>
      </c>
      <c r="E15" s="34"/>
      <c r="F15" s="35">
        <v>303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137</v>
      </c>
      <c r="G17" s="36">
        <f>SUM(G18:G21)</f>
        <v>1.58</v>
      </c>
      <c r="H17" s="65"/>
      <c r="I17" s="60">
        <f>SUM(I18:I21)</f>
        <v>0.438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252</v>
      </c>
      <c r="E21" s="38">
        <v>0</v>
      </c>
      <c r="F21" s="31">
        <v>137</v>
      </c>
      <c r="G21" s="33">
        <v>1.58</v>
      </c>
      <c r="H21" s="90"/>
      <c r="I21" s="59">
        <v>0.438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1578</v>
      </c>
      <c r="E29" s="55">
        <f>E11+E13+E15+E18+E19+E20+E21+E23+E25</f>
        <v>0</v>
      </c>
      <c r="F29" s="54">
        <f>F11+F13+F15+F17+F23+F27</f>
        <v>904</v>
      </c>
      <c r="G29" s="56">
        <f>G11+G13+G15+G17+G23+G27</f>
        <v>744.58</v>
      </c>
      <c r="H29" s="66"/>
      <c r="I29" s="63">
        <f>I11+I13+I15+I17+I23+I27</f>
        <v>253.43799999999999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5F7-53F3-435D-9362-6B91FFFA5CD0}">
  <dimension ref="B2:K54"/>
  <sheetViews>
    <sheetView showGridLines="0" workbookViewId="0">
      <selection activeCell="L6" sqref="L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44057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1041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380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2006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3690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509E-59EB-4996-9D62-9E147BF40665}">
  <dimension ref="B2:K54"/>
  <sheetViews>
    <sheetView showGridLines="0" topLeftCell="A13" workbookViewId="0">
      <selection activeCell="D23" sqref="D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217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317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139</v>
      </c>
      <c r="G17" s="36">
        <f>SUM(G18:G21)</f>
        <v>1.59</v>
      </c>
      <c r="H17" s="65"/>
      <c r="I17" s="60">
        <f>SUM(I18:I21)</f>
        <v>0.442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9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257</v>
      </c>
      <c r="E21" s="38">
        <v>0</v>
      </c>
      <c r="F21" s="31">
        <v>139</v>
      </c>
      <c r="G21" s="33">
        <v>1.59</v>
      </c>
      <c r="H21" s="90"/>
      <c r="I21" s="59">
        <v>0.442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185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1592</v>
      </c>
      <c r="E29" s="55">
        <f>E11+E13+E15+E18+E19+E20+E21+E23+E25</f>
        <v>0</v>
      </c>
      <c r="F29" s="54">
        <f>F11+F13+F15+F17+F23+F27</f>
        <v>913</v>
      </c>
      <c r="G29" s="56">
        <f>G11+G13+G15+G17+G23+G27</f>
        <v>745.59</v>
      </c>
      <c r="H29" s="66"/>
      <c r="I29" s="63">
        <f>I11+I13+I15+I17+I23+I27</f>
        <v>255.44200000000001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FE3C-01CC-451C-9462-2E37B0A12C26}">
  <dimension ref="B2:K54"/>
  <sheetViews>
    <sheetView showGridLines="0" workbookViewId="0">
      <selection activeCell="D11" sqref="D1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44064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1864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394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2080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4601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E3F-EAE5-4947-BF56-C0BAA7F3DBA3}">
  <dimension ref="B2:K54"/>
  <sheetViews>
    <sheetView showGridLines="0" workbookViewId="0">
      <selection activeCell="E29" sqref="E29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44071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218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319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10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266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196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1616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13" sqref="B13"/>
    </sheetView>
  </sheetViews>
  <sheetFormatPr defaultRowHeight="12.75" x14ac:dyDescent="0.2"/>
  <cols>
    <col min="1" max="1" width="26.28515625" customWidth="1"/>
    <col min="2" max="2" width="122.5703125" customWidth="1"/>
  </cols>
  <sheetData>
    <row r="1" spans="1:2" x14ac:dyDescent="0.2">
      <c r="A1" s="123" t="s">
        <v>5</v>
      </c>
      <c r="B1" s="124"/>
    </row>
    <row r="2" spans="1:2" x14ac:dyDescent="0.2">
      <c r="A2" s="119" t="s">
        <v>6</v>
      </c>
      <c r="B2" s="120"/>
    </row>
    <row r="3" spans="1:2" x14ac:dyDescent="0.2">
      <c r="A3" s="125" t="s">
        <v>56</v>
      </c>
      <c r="B3" s="126"/>
    </row>
    <row r="4" spans="1:2" x14ac:dyDescent="0.2">
      <c r="A4" s="100" t="s">
        <v>10</v>
      </c>
      <c r="B4" s="102">
        <v>43980</v>
      </c>
    </row>
    <row r="5" spans="1:2" x14ac:dyDescent="0.2">
      <c r="A5" s="100" t="s">
        <v>10</v>
      </c>
      <c r="B5" s="101"/>
    </row>
    <row r="6" spans="1:2" x14ac:dyDescent="0.2">
      <c r="A6" s="119" t="s">
        <v>13</v>
      </c>
      <c r="B6" s="120"/>
    </row>
    <row r="7" spans="1:2" x14ac:dyDescent="0.2">
      <c r="A7" s="121" t="s">
        <v>57</v>
      </c>
      <c r="B7" s="122"/>
    </row>
    <row r="8" spans="1:2" x14ac:dyDescent="0.2">
      <c r="A8" s="100" t="s">
        <v>10</v>
      </c>
      <c r="B8" s="102">
        <v>43980</v>
      </c>
    </row>
    <row r="9" spans="1:2" x14ac:dyDescent="0.2">
      <c r="A9" s="100" t="s">
        <v>10</v>
      </c>
      <c r="B9" s="101"/>
    </row>
    <row r="10" spans="1:2" x14ac:dyDescent="0.2">
      <c r="A10" s="119" t="s">
        <v>22</v>
      </c>
      <c r="B10" s="120"/>
    </row>
    <row r="11" spans="1:2" x14ac:dyDescent="0.2">
      <c r="A11" s="121"/>
      <c r="B11" s="122"/>
    </row>
    <row r="12" spans="1:2" x14ac:dyDescent="0.2">
      <c r="A12" s="100" t="s">
        <v>10</v>
      </c>
      <c r="B12" s="101"/>
    </row>
    <row r="13" spans="1:2" x14ac:dyDescent="0.2">
      <c r="A13" s="100" t="s">
        <v>10</v>
      </c>
      <c r="B13" s="101"/>
    </row>
    <row r="14" spans="1:2" x14ac:dyDescent="0.2">
      <c r="A14" s="119" t="s">
        <v>14</v>
      </c>
      <c r="B14" s="120"/>
    </row>
    <row r="15" spans="1:2" x14ac:dyDescent="0.2">
      <c r="A15" s="121" t="s">
        <v>58</v>
      </c>
      <c r="B15" s="122"/>
    </row>
    <row r="16" spans="1:2" x14ac:dyDescent="0.2">
      <c r="A16" s="100" t="s">
        <v>10</v>
      </c>
      <c r="B16" s="102">
        <v>43980</v>
      </c>
    </row>
    <row r="17" spans="1:2" x14ac:dyDescent="0.2">
      <c r="A17" s="119" t="s">
        <v>0</v>
      </c>
      <c r="B17" s="120"/>
    </row>
    <row r="18" spans="1:2" x14ac:dyDescent="0.2">
      <c r="A18" s="121" t="s">
        <v>59</v>
      </c>
      <c r="B18" s="122"/>
    </row>
    <row r="19" spans="1:2" x14ac:dyDescent="0.2">
      <c r="A19" s="100" t="s">
        <v>10</v>
      </c>
      <c r="B19" s="102">
        <v>43980</v>
      </c>
    </row>
    <row r="20" spans="1:2" x14ac:dyDescent="0.2">
      <c r="A20" s="100" t="s">
        <v>10</v>
      </c>
      <c r="B20" s="101"/>
    </row>
    <row r="21" spans="1:2" x14ac:dyDescent="0.2">
      <c r="A21" s="119" t="s">
        <v>1</v>
      </c>
      <c r="B21" s="120"/>
    </row>
    <row r="22" spans="1:2" x14ac:dyDescent="0.2">
      <c r="A22" s="121" t="s">
        <v>60</v>
      </c>
      <c r="B22" s="122"/>
    </row>
    <row r="23" spans="1:2" x14ac:dyDescent="0.2">
      <c r="A23" s="100" t="s">
        <v>10</v>
      </c>
      <c r="B23" s="102">
        <v>43980</v>
      </c>
    </row>
    <row r="24" spans="1:2" x14ac:dyDescent="0.2">
      <c r="A24" s="100" t="s">
        <v>10</v>
      </c>
      <c r="B24" s="101"/>
    </row>
    <row r="25" spans="1:2" x14ac:dyDescent="0.2">
      <c r="A25" s="119" t="s">
        <v>61</v>
      </c>
      <c r="B25" s="120"/>
    </row>
    <row r="26" spans="1:2" x14ac:dyDescent="0.2">
      <c r="A26" s="121" t="s">
        <v>62</v>
      </c>
      <c r="B26" s="122"/>
    </row>
    <row r="27" spans="1:2" x14ac:dyDescent="0.2">
      <c r="A27" s="100" t="s">
        <v>10</v>
      </c>
      <c r="B27" s="102"/>
    </row>
    <row r="28" spans="1:2" x14ac:dyDescent="0.2">
      <c r="A28" s="100" t="s">
        <v>10</v>
      </c>
      <c r="B28" s="102">
        <v>43980</v>
      </c>
    </row>
  </sheetData>
  <mergeCells count="15">
    <mergeCell ref="A25:B25"/>
    <mergeCell ref="A26:B26"/>
    <mergeCell ref="A22:B22"/>
    <mergeCell ref="A1:B1"/>
    <mergeCell ref="A2:B2"/>
    <mergeCell ref="A3:B3"/>
    <mergeCell ref="A21:B21"/>
    <mergeCell ref="A6:B6"/>
    <mergeCell ref="A7:B7"/>
    <mergeCell ref="A10:B10"/>
    <mergeCell ref="A11:B11"/>
    <mergeCell ref="A17:B17"/>
    <mergeCell ref="A18:B18"/>
    <mergeCell ref="A14:B14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B4BB-26AC-4E8B-AA89-DAD1A4AF7886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222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420</v>
      </c>
      <c r="E15" s="34"/>
      <c r="F15" s="35">
        <v>308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276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211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1748</v>
      </c>
      <c r="E29" s="55">
        <f>E11+E13+E15+E18+E19+E20+E21+E23+E25</f>
        <v>0</v>
      </c>
      <c r="F29" s="54">
        <f>F11+F13+F15+F17+F23+F27</f>
        <v>916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8602-0796-4FB9-92AE-EDFE518866B0}">
  <dimension ref="B2:K54"/>
  <sheetViews>
    <sheetView showGridLines="0" workbookViewId="0">
      <selection activeCell="E23" sqref="E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44078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1912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4880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E441-49E5-45F9-9107-9F28B2004AC1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225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445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0.44900000000000001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282</v>
      </c>
      <c r="E21" s="38">
        <v>0</v>
      </c>
      <c r="F21" s="31">
        <v>142</v>
      </c>
      <c r="G21" s="33">
        <v>1.63</v>
      </c>
      <c r="H21" s="90"/>
      <c r="I21" s="59">
        <v>0.44900000000000001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1793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255.44900000000001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414E-91F7-4E9F-9577-97810A3D2264}">
  <dimension ref="B2:K54"/>
  <sheetViews>
    <sheetView showGridLines="0" workbookViewId="0">
      <selection activeCell="D24" sqref="D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44085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1914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450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2301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4931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BCCB-31E1-446C-8C4D-BE3BF5A0E9FB}">
  <dimension ref="B2:K54"/>
  <sheetViews>
    <sheetView showGridLines="0" workbookViewId="0">
      <selection activeCell="D6" sqref="D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606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226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142</v>
      </c>
      <c r="G17" s="36">
        <f>SUM(G18:G21)</f>
        <v>1.63</v>
      </c>
      <c r="H17" s="65"/>
      <c r="I17" s="60">
        <f>SUM(I18:I21)</f>
        <v>0.45100000000000001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294</v>
      </c>
      <c r="E21" s="38">
        <v>0</v>
      </c>
      <c r="F21" s="31">
        <v>142</v>
      </c>
      <c r="G21" s="33">
        <v>1.63</v>
      </c>
      <c r="H21" s="90"/>
      <c r="I21" s="59">
        <v>0.45100000000000001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224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1825</v>
      </c>
      <c r="E29" s="55">
        <f>E11+E13+E15+E18+E19+E20+E21+E23+E25</f>
        <v>0</v>
      </c>
      <c r="F29" s="54">
        <f>F11+F13+F15+F17+F23+F27</f>
        <v>917</v>
      </c>
      <c r="G29" s="56">
        <f>G11+G13+G15+G17+G23+G27</f>
        <v>745.63</v>
      </c>
      <c r="H29" s="66"/>
      <c r="I29" s="63">
        <f>I11+I13+I15+I17+I23+I27</f>
        <v>255.45099999999999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6E8D-9AC5-44E7-BD09-DDF6CC4B417D}">
  <dimension ref="B2:K54"/>
  <sheetViews>
    <sheetView showGridLines="0" workbookViewId="0">
      <selection activeCell="F32" sqref="F32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266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1943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2361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5030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880A-7AF3-4FCE-9499-8E095A820085}">
  <dimension ref="B2:K54"/>
  <sheetViews>
    <sheetView showGridLines="0" workbookViewId="0">
      <selection activeCell="F23" sqref="F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580</v>
      </c>
      <c r="E11" s="24"/>
      <c r="F11" s="25">
        <v>89</v>
      </c>
      <c r="G11" s="26">
        <v>217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233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468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11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305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232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1831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745.69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2DB6-DFE3-4575-8671-B782910D879A}">
  <dimension ref="B2:K54"/>
  <sheetViews>
    <sheetView showGridLines="0" workbookViewId="0">
      <selection activeCell="M16" sqref="M1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44099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284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1974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471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2471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5200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9B57-0DFA-448D-AFBD-A5540963AA43}">
  <dimension ref="B2:K54"/>
  <sheetViews>
    <sheetView showGridLines="0" workbookViewId="0">
      <selection activeCell="H23" sqref="H23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236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481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313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253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1885</v>
      </c>
      <c r="E29" s="55">
        <f>E11+E13+E15+E18+E19+E20+E21+E23+E25</f>
        <v>0</v>
      </c>
      <c r="F29" s="54">
        <f>F11+F13+F15+F17+F23+F27</f>
        <v>923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90E9-0188-4CC5-9F06-740D88FB70C7}">
  <dimension ref="B2:K54"/>
  <sheetViews>
    <sheetView showGridLines="0" workbookViewId="0">
      <selection activeCell="B34" sqref="B34:E3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44106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1995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2612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5459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177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66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7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206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136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1181</v>
      </c>
      <c r="E29" s="55">
        <v>0</v>
      </c>
      <c r="F29" s="54">
        <v>287</v>
      </c>
      <c r="G29" s="56">
        <v>202.68</v>
      </c>
      <c r="H29" s="66"/>
      <c r="I29" s="63">
        <v>167.07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I9:I10"/>
    <mergeCell ref="F9:H9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C1EF-CF27-4290-8130-46A506EB0F69}">
  <dimension ref="B2:K54"/>
  <sheetViews>
    <sheetView showGridLines="0" workbookViewId="0">
      <selection activeCell="F21" sqref="F21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239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496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321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267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1925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5A10-37A7-4729-897E-3F1A2AB9A171}">
  <dimension ref="B2:K54"/>
  <sheetViews>
    <sheetView showGridLines="0" workbookViewId="0">
      <selection activeCell="D25" sqref="D2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44113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2693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5558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B46-C923-4750-9169-C586AAA96BB3}">
  <dimension ref="B2:K54"/>
  <sheetViews>
    <sheetView showGridLines="0" workbookViewId="0">
      <selection activeCell="E28" sqref="E2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240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506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329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1947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5FC7-D99A-4F0F-B4FC-55E8A40A8147}">
  <dimension ref="B2:K54"/>
  <sheetViews>
    <sheetView showGridLines="0" workbookViewId="0">
      <selection activeCell="H6" sqref="H6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44120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359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2019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516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2760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5654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BDBB-CE27-43BC-B37A-33D87A432C98}">
  <dimension ref="B2:K54"/>
  <sheetViews>
    <sheetView showGridLines="0" workbookViewId="0">
      <selection activeCell="F24" sqref="F2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591</v>
      </c>
      <c r="E11" s="24"/>
      <c r="F11" s="25">
        <v>89</v>
      </c>
      <c r="G11" s="26">
        <v>218</v>
      </c>
      <c r="H11" s="88"/>
      <c r="I11" s="57">
        <v>42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243</v>
      </c>
      <c r="E13" s="24"/>
      <c r="F13" s="25">
        <v>55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512</v>
      </c>
      <c r="E15" s="34"/>
      <c r="F15" s="35">
        <v>309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148</v>
      </c>
      <c r="G17" s="36">
        <f>SUM(G18:G21)</f>
        <v>1.69</v>
      </c>
      <c r="H17" s="65"/>
      <c r="I17" s="60">
        <f>SUM(I18:I21)</f>
        <v>0.46</v>
      </c>
      <c r="J17" s="2"/>
      <c r="K17" s="99"/>
    </row>
    <row r="18" spans="2:11" x14ac:dyDescent="0.2">
      <c r="B18" s="110"/>
      <c r="C18" s="7" t="s">
        <v>3</v>
      </c>
      <c r="D18" s="37">
        <v>2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12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343</v>
      </c>
      <c r="E21" s="38">
        <v>0</v>
      </c>
      <c r="F21" s="31">
        <v>148</v>
      </c>
      <c r="G21" s="33">
        <v>1.69</v>
      </c>
      <c r="H21" s="90"/>
      <c r="I21" s="59">
        <v>0.46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281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1984</v>
      </c>
      <c r="E29" s="55">
        <f>E11+E13+E15+E18+E19+E20+E21+E23+E25</f>
        <v>0</v>
      </c>
      <c r="F29" s="54">
        <f>F11+F13+F15+F17+F23+F27</f>
        <v>926</v>
      </c>
      <c r="G29" s="56">
        <f>G11+G13+G15+G17+G23+G27</f>
        <v>746.69</v>
      </c>
      <c r="H29" s="66"/>
      <c r="I29" s="63">
        <f>I11+I13+I15+I17+I23+I27</f>
        <v>255.46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8A8AB-1BB8-41BE-B3CD-387BD257528B}">
  <dimension ref="B2:K54"/>
  <sheetViews>
    <sheetView showGridLines="0" tabSelected="1" workbookViewId="0">
      <selection activeCell="D15" sqref="D15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44127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353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2036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530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2843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5762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4E6F-241B-40DF-9C11-29B03E97FD97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14.5703125" customWidth="1"/>
  </cols>
  <sheetData>
    <row r="2" spans="2:11" ht="15" x14ac:dyDescent="0.2">
      <c r="B2" s="3" t="s">
        <v>7</v>
      </c>
      <c r="C2" s="5"/>
      <c r="D2" s="3" t="s">
        <v>63</v>
      </c>
      <c r="E2" s="5"/>
      <c r="F2" s="4"/>
      <c r="G2" s="12"/>
      <c r="H2" s="12"/>
      <c r="I2" s="12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12"/>
      <c r="H3" s="12"/>
      <c r="I3" s="12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44015</v>
      </c>
      <c r="E6" s="6"/>
      <c r="F6" s="6"/>
      <c r="G6" s="6"/>
      <c r="H6" s="6"/>
      <c r="I6" s="6"/>
    </row>
    <row r="7" spans="2:11" ht="13.5" thickBot="1" x14ac:dyDescent="0.25"/>
    <row r="8" spans="2:11" ht="13.5" customHeight="1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ht="12.75" customHeight="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223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788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303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1421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customHeight="1" thickTop="1" thickBot="1" x14ac:dyDescent="0.25">
      <c r="B29" s="146" t="s">
        <v>45</v>
      </c>
      <c r="C29" s="147"/>
      <c r="D29" s="54">
        <v>2735</v>
      </c>
      <c r="E29" s="55">
        <v>0</v>
      </c>
      <c r="F29" s="54">
        <v>12507</v>
      </c>
      <c r="G29" s="56">
        <v>8775</v>
      </c>
      <c r="H29" s="66"/>
      <c r="I29" s="63">
        <v>2413.0499929399989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1" x14ac:dyDescent="0.2">
      <c r="J31" s="94"/>
    </row>
    <row r="32" spans="2:11" x14ac:dyDescent="0.2">
      <c r="B32" s="73" t="s">
        <v>30</v>
      </c>
      <c r="C32" s="74"/>
      <c r="D32" s="74"/>
      <c r="E32" s="75"/>
      <c r="F32" s="68" t="s">
        <v>38</v>
      </c>
    </row>
    <row r="33" spans="2:11" x14ac:dyDescent="0.2">
      <c r="B33" s="74"/>
      <c r="C33" s="74"/>
      <c r="D33" s="74"/>
      <c r="E33" s="75"/>
    </row>
    <row r="34" spans="2:11" x14ac:dyDescent="0.2">
      <c r="B34" s="130" t="s">
        <v>36</v>
      </c>
      <c r="C34" s="130"/>
      <c r="D34" s="130"/>
      <c r="E34" s="131"/>
      <c r="F34" t="s">
        <v>41</v>
      </c>
      <c r="K34" s="74"/>
    </row>
    <row r="35" spans="2:11" x14ac:dyDescent="0.2">
      <c r="B35" s="130"/>
      <c r="C35" s="130"/>
      <c r="D35" s="130"/>
      <c r="E35" s="131"/>
      <c r="F35" t="s">
        <v>40</v>
      </c>
      <c r="G35" s="67"/>
    </row>
    <row r="36" spans="2:11" x14ac:dyDescent="0.2">
      <c r="B36" s="130" t="s">
        <v>37</v>
      </c>
      <c r="C36" s="130"/>
      <c r="D36" s="130"/>
      <c r="E36" s="131"/>
    </row>
    <row r="37" spans="2:11" x14ac:dyDescent="0.2">
      <c r="B37" s="130"/>
      <c r="C37" s="130"/>
      <c r="D37" s="130"/>
      <c r="E37" s="131"/>
      <c r="F37" t="s">
        <v>42</v>
      </c>
    </row>
    <row r="38" spans="2:11" x14ac:dyDescent="0.2">
      <c r="B38" s="74"/>
      <c r="C38" s="74"/>
      <c r="D38" s="74"/>
      <c r="E38" s="75"/>
      <c r="F38" t="s">
        <v>39</v>
      </c>
      <c r="G38" s="67"/>
    </row>
    <row r="39" spans="2:11" x14ac:dyDescent="0.2">
      <c r="B39" s="130" t="s">
        <v>53</v>
      </c>
      <c r="C39" s="130"/>
      <c r="D39" s="130"/>
      <c r="E39" s="131"/>
    </row>
    <row r="40" spans="2:11" x14ac:dyDescent="0.2">
      <c r="B40" s="130"/>
      <c r="C40" s="130"/>
      <c r="D40" s="130"/>
      <c r="E40" s="131"/>
      <c r="F40" t="s">
        <v>46</v>
      </c>
    </row>
    <row r="41" spans="2:11" x14ac:dyDescent="0.2">
      <c r="B41" s="130"/>
      <c r="C41" s="130"/>
      <c r="D41" s="130"/>
      <c r="E41" s="131"/>
    </row>
    <row r="42" spans="2:11" x14ac:dyDescent="0.2">
      <c r="B42" s="118"/>
      <c r="C42" s="118"/>
      <c r="D42" s="118"/>
      <c r="E42" s="131"/>
      <c r="I42" s="132" t="s">
        <v>47</v>
      </c>
    </row>
    <row r="43" spans="2:11" x14ac:dyDescent="0.2">
      <c r="C43" s="74"/>
      <c r="D43" s="74"/>
      <c r="E43" s="75"/>
      <c r="I43" s="133"/>
    </row>
    <row r="44" spans="2:11" x14ac:dyDescent="0.2">
      <c r="B44" s="74" t="s">
        <v>34</v>
      </c>
      <c r="C44" s="74"/>
      <c r="D44" s="74"/>
      <c r="E44" s="75"/>
      <c r="I44" s="133"/>
    </row>
    <row r="45" spans="2:11" x14ac:dyDescent="0.2">
      <c r="B45" s="74"/>
      <c r="C45" s="74"/>
      <c r="D45" s="74"/>
      <c r="E45" s="75"/>
      <c r="I45" s="133"/>
    </row>
    <row r="46" spans="2:11" x14ac:dyDescent="0.2">
      <c r="B46" s="74"/>
      <c r="C46" s="74"/>
      <c r="D46" s="74"/>
      <c r="E46" s="75"/>
      <c r="I46" s="134"/>
    </row>
    <row r="47" spans="2:11" x14ac:dyDescent="0.2">
      <c r="F47" s="69" t="s">
        <v>23</v>
      </c>
      <c r="G47" s="70"/>
      <c r="H47" s="71"/>
      <c r="I47" s="85"/>
    </row>
    <row r="48" spans="2:11" x14ac:dyDescent="0.2">
      <c r="F48" s="69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98"/>
    </row>
    <row r="50" spans="6:9" x14ac:dyDescent="0.2">
      <c r="F50" s="76" t="s">
        <v>17</v>
      </c>
      <c r="G50" s="77"/>
      <c r="H50" s="78"/>
      <c r="I50" s="86"/>
    </row>
    <row r="51" spans="6:9" x14ac:dyDescent="0.2">
      <c r="F51" s="79"/>
      <c r="G51" s="83" t="s">
        <v>3</v>
      </c>
      <c r="H51" s="75"/>
      <c r="I51" s="85"/>
    </row>
    <row r="52" spans="6:9" x14ac:dyDescent="0.2">
      <c r="F52" s="79"/>
      <c r="G52" s="84" t="s">
        <v>18</v>
      </c>
      <c r="H52" s="75"/>
      <c r="I52" s="85"/>
    </row>
    <row r="53" spans="6:9" x14ac:dyDescent="0.2">
      <c r="F53" s="79"/>
      <c r="G53" s="83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96937-BB1A-4618-904D-C69084A7D6D9}">
  <dimension ref="B2:K54"/>
  <sheetViews>
    <sheetView showGridLines="0" workbookViewId="0"/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1</v>
      </c>
      <c r="G11" s="26">
        <v>26.61</v>
      </c>
      <c r="H11" s="88"/>
      <c r="I11" s="57">
        <v>0.05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185</v>
      </c>
      <c r="E13" s="24"/>
      <c r="F13" s="25">
        <v>0</v>
      </c>
      <c r="G13" s="26">
        <v>0</v>
      </c>
      <c r="H13" s="88"/>
      <c r="I13" s="57"/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178</v>
      </c>
      <c r="E15" s="34"/>
      <c r="F15" s="35">
        <v>2</v>
      </c>
      <c r="G15" s="36">
        <v>7.0000000000000007E-2</v>
      </c>
      <c r="H15" s="65"/>
      <c r="I15" s="60">
        <v>0.02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0</v>
      </c>
      <c r="G17" s="36">
        <f>SUM(G18:G21)</f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214</v>
      </c>
      <c r="E21" s="38">
        <v>0</v>
      </c>
      <c r="F21" s="31"/>
      <c r="G21" s="33"/>
      <c r="H21" s="90"/>
      <c r="I21" s="59"/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150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39</v>
      </c>
      <c r="G27" s="46">
        <v>42</v>
      </c>
      <c r="H27" s="64"/>
      <c r="I27" s="61">
        <v>7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1324</v>
      </c>
      <c r="E29" s="55">
        <f>E11+E13+E15+E18+E19+E20+E21+E23+E25</f>
        <v>0</v>
      </c>
      <c r="F29" s="54">
        <f>F11+F13+F15+F17+F23+F27</f>
        <v>326</v>
      </c>
      <c r="G29" s="56">
        <f>G11+G13+G15+G17+G23+G27</f>
        <v>244.68</v>
      </c>
      <c r="H29" s="66"/>
      <c r="I29" s="63">
        <f>I11+I13+I15+I17+I23+I27</f>
        <v>174.07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5875-CA4D-457F-8C82-DAEB0F15A8A9}">
  <dimension ref="B2:K54"/>
  <sheetViews>
    <sheetView showGridLines="0" workbookViewId="0">
      <selection activeCell="L4" sqref="L4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44022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818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315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1514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2873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K8:K10"/>
    <mergeCell ref="B34:E35"/>
    <mergeCell ref="B36:E37"/>
    <mergeCell ref="B39:E42"/>
    <mergeCell ref="I42:I46"/>
    <mergeCell ref="D8:D10"/>
    <mergeCell ref="E8:E10"/>
    <mergeCell ref="F8:I8"/>
    <mergeCell ref="F9:H9"/>
    <mergeCell ref="I9:I10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3A13-F08F-4338-9AA3-B6AB42D5EAA8}">
  <dimension ref="B2:K54"/>
  <sheetViews>
    <sheetView showGridLines="0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588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200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304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125</v>
      </c>
      <c r="G17" s="36">
        <f>SUM(G18:G21)</f>
        <v>1.48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221</v>
      </c>
      <c r="E21" s="38">
        <v>0</v>
      </c>
      <c r="F21" s="31">
        <v>125</v>
      </c>
      <c r="G21" s="33">
        <v>1.48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158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1480</v>
      </c>
      <c r="E29" s="55">
        <f>E11+E13+E15+E18+E19+E20+E21+E23+E25</f>
        <v>0</v>
      </c>
      <c r="F29" s="54">
        <f>F11+F13+F15+F17+F23+F27</f>
        <v>888</v>
      </c>
      <c r="G29" s="56">
        <f>G11+G13+G15+G17+G23+G27</f>
        <v>744.48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825D-A249-4EDC-9B33-BB7C98D04931}">
  <dimension ref="B2:K54"/>
  <sheetViews>
    <sheetView showGridLines="0" workbookViewId="0">
      <selection activeCell="E18" sqref="E18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28515625" customWidth="1"/>
    <col min="11" max="11" width="21.570312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44029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226</v>
      </c>
      <c r="E11" s="24"/>
      <c r="F11" s="25">
        <v>139</v>
      </c>
      <c r="G11" s="26">
        <v>1882</v>
      </c>
      <c r="H11" s="88"/>
      <c r="I11" s="57">
        <v>359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831</v>
      </c>
      <c r="E13" s="24"/>
      <c r="F13" s="25">
        <v>1997</v>
      </c>
      <c r="G13" s="26">
        <v>4292</v>
      </c>
      <c r="H13" s="88"/>
      <c r="I13" s="57">
        <v>967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324</v>
      </c>
      <c r="E15" s="34"/>
      <c r="F15" s="35">
        <v>8727</v>
      </c>
      <c r="G15" s="36">
        <v>1864</v>
      </c>
      <c r="H15" s="65"/>
      <c r="I15" s="60">
        <v>434.04999293999896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v>0</v>
      </c>
      <c r="G17" s="36">
        <v>0</v>
      </c>
      <c r="H17" s="65"/>
      <c r="I17" s="60">
        <f>SUM(I18:I21)</f>
        <v>0</v>
      </c>
      <c r="J17" s="2"/>
      <c r="K17" s="99"/>
    </row>
    <row r="18" spans="2:11" x14ac:dyDescent="0.2">
      <c r="B18" s="110"/>
      <c r="C18" s="7" t="s">
        <v>3</v>
      </c>
      <c r="D18" s="37">
        <v>0</v>
      </c>
      <c r="E18" s="38">
        <v>0</v>
      </c>
      <c r="F18" s="31">
        <v>0</v>
      </c>
      <c r="G18" s="33">
        <v>0</v>
      </c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0</v>
      </c>
      <c r="E19" s="38">
        <v>0</v>
      </c>
      <c r="F19" s="31">
        <v>0</v>
      </c>
      <c r="G19" s="33">
        <v>0</v>
      </c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>
        <v>0</v>
      </c>
      <c r="G20" s="33">
        <v>0</v>
      </c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0</v>
      </c>
      <c r="E21" s="38">
        <v>0</v>
      </c>
      <c r="F21" s="31">
        <v>0</v>
      </c>
      <c r="G21" s="33">
        <v>0</v>
      </c>
      <c r="H21" s="90"/>
      <c r="I21" s="59"/>
      <c r="J21" s="2"/>
      <c r="K21" s="93"/>
    </row>
    <row r="22" spans="2:11" x14ac:dyDescent="0.2">
      <c r="B22" s="110"/>
      <c r="C22" s="9"/>
      <c r="D22" s="37">
        <v>0</v>
      </c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1609</v>
      </c>
      <c r="E23" s="42"/>
      <c r="F23" s="35">
        <v>1644</v>
      </c>
      <c r="G23" s="36">
        <v>737</v>
      </c>
      <c r="H23" s="65"/>
      <c r="I23" s="60">
        <v>653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0</v>
      </c>
      <c r="G27" s="46">
        <v>0</v>
      </c>
      <c r="H27" s="64"/>
      <c r="I27" s="61">
        <v>0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2990</v>
      </c>
      <c r="E29" s="55">
        <f>E11+E13+E15+E18+E19+E20+E21+E23+E25</f>
        <v>0</v>
      </c>
      <c r="F29" s="54">
        <f>F11+F13+F15+F17+F23+F27</f>
        <v>12507</v>
      </c>
      <c r="G29" s="56">
        <f>G11+G13+G15+G17+G23+G27</f>
        <v>8775</v>
      </c>
      <c r="H29" s="66"/>
      <c r="I29" s="63">
        <f>I11+I13+I15+I17+I23+I27</f>
        <v>2413.0499929399989</v>
      </c>
      <c r="J29" s="2"/>
      <c r="K29" s="97">
        <f>K11+K13+K15</f>
        <v>0</v>
      </c>
    </row>
    <row r="30" spans="2:11" ht="8.1" customHeight="1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ht="12" customHeight="1" x14ac:dyDescent="0.2">
      <c r="E33" s="75"/>
    </row>
    <row r="34" spans="2:9" ht="15.95" customHeight="1" x14ac:dyDescent="0.2">
      <c r="B34" s="118" t="s">
        <v>36</v>
      </c>
      <c r="C34" s="118"/>
      <c r="D34" s="118"/>
      <c r="E34" s="131"/>
      <c r="F34" t="s">
        <v>41</v>
      </c>
    </row>
    <row r="35" spans="2:9" ht="11.45" customHeight="1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ht="27" customHeight="1" x14ac:dyDescent="0.2">
      <c r="B36" s="118" t="s">
        <v>37</v>
      </c>
      <c r="C36" s="118"/>
      <c r="D36" s="118"/>
      <c r="E36" s="131"/>
    </row>
    <row r="37" spans="2:9" ht="20.100000000000001" customHeight="1" x14ac:dyDescent="0.2">
      <c r="B37" s="118"/>
      <c r="C37" s="118"/>
      <c r="D37" s="118"/>
      <c r="E37" s="131"/>
      <c r="F37" t="s">
        <v>42</v>
      </c>
    </row>
    <row r="38" spans="2:9" ht="17.45" customHeight="1" x14ac:dyDescent="0.2">
      <c r="E38" s="75"/>
      <c r="F38" t="s">
        <v>39</v>
      </c>
      <c r="G38" s="67"/>
    </row>
    <row r="39" spans="2:9" ht="18.600000000000001" customHeight="1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ht="23.1" customHeight="1" x14ac:dyDescent="0.2">
      <c r="B41" s="118"/>
      <c r="C41" s="118"/>
      <c r="D41" s="118"/>
      <c r="E41" s="131"/>
    </row>
    <row r="42" spans="2:9" ht="23.1" customHeight="1" x14ac:dyDescent="0.2">
      <c r="B42" s="118"/>
      <c r="C42" s="118"/>
      <c r="D42" s="118"/>
      <c r="E42" s="131"/>
      <c r="I42" s="132" t="s">
        <v>47</v>
      </c>
    </row>
    <row r="43" spans="2:9" ht="12.6" customHeight="1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ht="12.6" customHeight="1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D8:D10"/>
    <mergeCell ref="E8:E10"/>
    <mergeCell ref="F8:I8"/>
    <mergeCell ref="K8:K10"/>
    <mergeCell ref="F9:H9"/>
    <mergeCell ref="I9:I10"/>
    <mergeCell ref="B29:C29"/>
    <mergeCell ref="B34:E35"/>
    <mergeCell ref="B36:E37"/>
    <mergeCell ref="B39:E42"/>
    <mergeCell ref="I42:I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6DC6-F75D-45E5-89ED-63E24242BF4F}">
  <dimension ref="B2:K54"/>
  <sheetViews>
    <sheetView showGridLines="0" topLeftCell="A4" workbookViewId="0">
      <selection activeCell="F27" sqref="F27"/>
    </sheetView>
  </sheetViews>
  <sheetFormatPr defaultRowHeight="12.75" x14ac:dyDescent="0.2"/>
  <cols>
    <col min="2" max="2" width="6.7109375" customWidth="1"/>
    <col min="3" max="3" width="41.42578125" customWidth="1"/>
    <col min="4" max="4" width="17.5703125" customWidth="1"/>
    <col min="5" max="5" width="15.5703125" customWidth="1"/>
    <col min="6" max="8" width="12.140625" customWidth="1"/>
    <col min="9" max="9" width="18.7109375" customWidth="1"/>
    <col min="10" max="10" width="1.140625" customWidth="1"/>
    <col min="11" max="11" width="15.7109375" customWidth="1"/>
  </cols>
  <sheetData>
    <row r="2" spans="2:11" ht="15" x14ac:dyDescent="0.2">
      <c r="B2" s="3" t="s">
        <v>7</v>
      </c>
      <c r="C2" s="5"/>
      <c r="D2" s="3" t="s">
        <v>67</v>
      </c>
      <c r="E2" s="5"/>
      <c r="F2" s="4"/>
      <c r="G2" s="6"/>
      <c r="H2" s="6"/>
      <c r="I2" s="6"/>
    </row>
    <row r="3" spans="2:11" ht="15" x14ac:dyDescent="0.2">
      <c r="B3" s="3" t="s">
        <v>8</v>
      </c>
      <c r="C3" s="5"/>
      <c r="D3" s="3" t="s">
        <v>64</v>
      </c>
      <c r="E3" s="5"/>
      <c r="F3" s="4"/>
      <c r="G3" s="6"/>
      <c r="H3" s="6"/>
      <c r="I3" s="6"/>
    </row>
    <row r="4" spans="2:11" ht="15" x14ac:dyDescent="0.2">
      <c r="B4" s="6"/>
      <c r="C4" s="6"/>
      <c r="D4" s="6"/>
      <c r="E4" s="6"/>
      <c r="F4" s="6"/>
      <c r="G4" s="6"/>
      <c r="H4" s="6"/>
      <c r="I4" s="6"/>
    </row>
    <row r="5" spans="2:11" ht="15" x14ac:dyDescent="0.2">
      <c r="B5" s="6"/>
      <c r="C5" s="6"/>
      <c r="D5" s="6"/>
      <c r="E5" s="6"/>
      <c r="F5" s="6"/>
      <c r="G5" s="6"/>
      <c r="H5" s="6"/>
      <c r="I5" s="6"/>
    </row>
    <row r="6" spans="2:11" ht="15.75" x14ac:dyDescent="0.25">
      <c r="B6" s="6"/>
      <c r="C6" s="13" t="s">
        <v>21</v>
      </c>
      <c r="D6" s="22">
        <v>44036</v>
      </c>
      <c r="E6" s="6"/>
      <c r="F6" s="6"/>
      <c r="G6" s="6"/>
      <c r="H6" s="6"/>
      <c r="I6" s="6"/>
    </row>
    <row r="7" spans="2:11" ht="13.5" thickBot="1" x14ac:dyDescent="0.25"/>
    <row r="8" spans="2:11" ht="13.5" thickTop="1" x14ac:dyDescent="0.2">
      <c r="B8" s="14" t="s">
        <v>11</v>
      </c>
      <c r="C8" s="103"/>
      <c r="D8" s="127" t="s">
        <v>31</v>
      </c>
      <c r="E8" s="135" t="s">
        <v>35</v>
      </c>
      <c r="F8" s="138" t="s">
        <v>26</v>
      </c>
      <c r="G8" s="139"/>
      <c r="H8" s="139"/>
      <c r="I8" s="140"/>
      <c r="J8" s="2"/>
      <c r="K8" s="127" t="s">
        <v>51</v>
      </c>
    </row>
    <row r="9" spans="2:11" x14ac:dyDescent="0.2">
      <c r="B9" s="17"/>
      <c r="C9" s="104"/>
      <c r="D9" s="128"/>
      <c r="E9" s="136"/>
      <c r="F9" s="143" t="s">
        <v>27</v>
      </c>
      <c r="G9" s="144"/>
      <c r="H9" s="145"/>
      <c r="I9" s="141" t="s">
        <v>2</v>
      </c>
      <c r="J9" s="2"/>
      <c r="K9" s="128"/>
    </row>
    <row r="10" spans="2:11" ht="26.25" thickBot="1" x14ac:dyDescent="0.25">
      <c r="B10" s="105"/>
      <c r="C10" s="15" t="s">
        <v>9</v>
      </c>
      <c r="D10" s="129"/>
      <c r="E10" s="137"/>
      <c r="F10" s="1" t="s">
        <v>29</v>
      </c>
      <c r="G10" s="21" t="s">
        <v>28</v>
      </c>
      <c r="H10" s="87"/>
      <c r="I10" s="142"/>
      <c r="J10" s="2"/>
      <c r="K10" s="129"/>
    </row>
    <row r="11" spans="2:11" ht="13.5" thickTop="1" x14ac:dyDescent="0.2">
      <c r="B11" s="106" t="s">
        <v>23</v>
      </c>
      <c r="C11" s="68"/>
      <c r="D11" s="23">
        <v>590</v>
      </c>
      <c r="E11" s="24"/>
      <c r="F11" s="25">
        <v>87</v>
      </c>
      <c r="G11" s="26">
        <v>216</v>
      </c>
      <c r="H11" s="88"/>
      <c r="I11" s="57">
        <v>40</v>
      </c>
      <c r="J11" s="2"/>
      <c r="K11" s="95"/>
    </row>
    <row r="12" spans="2:11" x14ac:dyDescent="0.2">
      <c r="B12" s="107"/>
      <c r="C12" s="108"/>
      <c r="D12" s="27"/>
      <c r="E12" s="28"/>
      <c r="F12" s="29"/>
      <c r="G12" s="30"/>
      <c r="H12" s="89"/>
      <c r="I12" s="58"/>
      <c r="J12" s="2"/>
      <c r="K12" s="96"/>
    </row>
    <row r="13" spans="2:11" x14ac:dyDescent="0.2">
      <c r="B13" s="109" t="s">
        <v>24</v>
      </c>
      <c r="C13" s="68"/>
      <c r="D13" s="23">
        <v>201</v>
      </c>
      <c r="E13" s="24"/>
      <c r="F13" s="25">
        <v>52</v>
      </c>
      <c r="G13" s="26">
        <v>14</v>
      </c>
      <c r="H13" s="88"/>
      <c r="I13" s="57">
        <v>4</v>
      </c>
      <c r="J13" s="2"/>
      <c r="K13" s="96"/>
    </row>
    <row r="14" spans="2:11" x14ac:dyDescent="0.2">
      <c r="B14" s="8"/>
      <c r="C14" s="9"/>
      <c r="D14" s="31"/>
      <c r="E14" s="32"/>
      <c r="F14" s="31"/>
      <c r="G14" s="33"/>
      <c r="H14" s="90"/>
      <c r="I14" s="59"/>
      <c r="J14" s="2"/>
      <c r="K14" s="96"/>
    </row>
    <row r="15" spans="2:11" x14ac:dyDescent="0.2">
      <c r="B15" s="11" t="s">
        <v>25</v>
      </c>
      <c r="C15" s="9"/>
      <c r="D15" s="23">
        <v>309</v>
      </c>
      <c r="E15" s="34"/>
      <c r="F15" s="35">
        <v>299</v>
      </c>
      <c r="G15" s="36">
        <v>13</v>
      </c>
      <c r="H15" s="65"/>
      <c r="I15" s="60">
        <v>4</v>
      </c>
      <c r="J15" s="2"/>
      <c r="K15" s="96"/>
    </row>
    <row r="16" spans="2:11" x14ac:dyDescent="0.2">
      <c r="B16" s="110"/>
      <c r="C16" s="7"/>
      <c r="D16" s="37"/>
      <c r="E16" s="38"/>
      <c r="F16" s="31"/>
      <c r="G16" s="33"/>
      <c r="H16" s="90"/>
      <c r="I16" s="59"/>
      <c r="J16" s="2"/>
      <c r="K16" s="96"/>
    </row>
    <row r="17" spans="2:11" x14ac:dyDescent="0.2">
      <c r="B17" s="107" t="s">
        <v>17</v>
      </c>
      <c r="C17" s="7"/>
      <c r="D17" s="39"/>
      <c r="E17" s="40"/>
      <c r="F17" s="35">
        <f>SUM(F18:F21)</f>
        <v>129</v>
      </c>
      <c r="G17" s="36">
        <f>SUM(G18:G21)</f>
        <v>1.5</v>
      </c>
      <c r="H17" s="65"/>
      <c r="I17" s="60">
        <f>SUM(I18:I21)</f>
        <v>0.42</v>
      </c>
      <c r="J17" s="2"/>
      <c r="K17" s="99"/>
    </row>
    <row r="18" spans="2:11" x14ac:dyDescent="0.2">
      <c r="B18" s="110"/>
      <c r="C18" s="7" t="s">
        <v>3</v>
      </c>
      <c r="D18" s="37">
        <v>1</v>
      </c>
      <c r="E18" s="38">
        <v>0</v>
      </c>
      <c r="F18" s="31"/>
      <c r="G18" s="33"/>
      <c r="H18" s="90"/>
      <c r="I18" s="59"/>
      <c r="J18" s="2"/>
      <c r="K18" s="93"/>
    </row>
    <row r="19" spans="2:11" x14ac:dyDescent="0.2">
      <c r="B19" s="10"/>
      <c r="C19" s="9" t="s">
        <v>18</v>
      </c>
      <c r="D19" s="37">
        <v>8</v>
      </c>
      <c r="E19" s="38">
        <v>0</v>
      </c>
      <c r="F19" s="31"/>
      <c r="G19" s="33"/>
      <c r="H19" s="90"/>
      <c r="I19" s="59"/>
      <c r="J19" s="2"/>
      <c r="K19" s="93"/>
    </row>
    <row r="20" spans="2:11" x14ac:dyDescent="0.2">
      <c r="B20" s="110"/>
      <c r="C20" s="7" t="s">
        <v>4</v>
      </c>
      <c r="D20" s="37">
        <v>0</v>
      </c>
      <c r="E20" s="38">
        <v>0</v>
      </c>
      <c r="F20" s="31"/>
      <c r="G20" s="33"/>
      <c r="H20" s="90"/>
      <c r="I20" s="59"/>
      <c r="J20" s="2"/>
      <c r="K20" s="93"/>
    </row>
    <row r="21" spans="2:11" x14ac:dyDescent="0.2">
      <c r="B21" s="110"/>
      <c r="C21" s="9" t="s">
        <v>19</v>
      </c>
      <c r="D21" s="37">
        <v>226</v>
      </c>
      <c r="E21" s="38">
        <v>0</v>
      </c>
      <c r="F21" s="31">
        <v>129</v>
      </c>
      <c r="G21" s="33">
        <v>1.5</v>
      </c>
      <c r="H21" s="90"/>
      <c r="I21" s="59">
        <v>0.42</v>
      </c>
      <c r="J21" s="2"/>
      <c r="K21" s="93"/>
    </row>
    <row r="22" spans="2:11" x14ac:dyDescent="0.2">
      <c r="B22" s="110"/>
      <c r="C22" s="9"/>
      <c r="D22" s="37"/>
      <c r="E22" s="38"/>
      <c r="F22" s="31"/>
      <c r="G22" s="33"/>
      <c r="H22" s="90"/>
      <c r="I22" s="59"/>
      <c r="J22" s="2"/>
      <c r="K22" s="93"/>
    </row>
    <row r="23" spans="2:11" x14ac:dyDescent="0.2">
      <c r="B23" s="11" t="s">
        <v>15</v>
      </c>
      <c r="C23" s="9"/>
      <c r="D23" s="41">
        <v>166</v>
      </c>
      <c r="E23" s="42"/>
      <c r="F23" s="35">
        <v>284</v>
      </c>
      <c r="G23" s="36">
        <v>176</v>
      </c>
      <c r="H23" s="65"/>
      <c r="I23" s="60">
        <v>167</v>
      </c>
      <c r="J23" s="2"/>
      <c r="K23" s="93"/>
    </row>
    <row r="24" spans="2:11" x14ac:dyDescent="0.2">
      <c r="B24" s="20"/>
      <c r="C24" s="19"/>
      <c r="D24" s="43"/>
      <c r="E24" s="44"/>
      <c r="F24" s="45"/>
      <c r="G24" s="46"/>
      <c r="H24" s="64"/>
      <c r="I24" s="61"/>
      <c r="J24" s="2"/>
      <c r="K24" s="93"/>
    </row>
    <row r="25" spans="2:11" x14ac:dyDescent="0.2">
      <c r="B25" s="11" t="s">
        <v>20</v>
      </c>
      <c r="C25" s="19"/>
      <c r="D25" s="43"/>
      <c r="E25" s="44"/>
      <c r="F25" s="47"/>
      <c r="G25" s="48"/>
      <c r="H25" s="64"/>
      <c r="I25" s="49"/>
      <c r="J25" s="2"/>
      <c r="K25" s="93"/>
    </row>
    <row r="26" spans="2:11" x14ac:dyDescent="0.2">
      <c r="B26" s="20"/>
      <c r="C26" s="19"/>
      <c r="D26" s="43"/>
      <c r="E26" s="44"/>
      <c r="F26" s="45"/>
      <c r="G26" s="46"/>
      <c r="H26" s="64"/>
      <c r="I26" s="61"/>
      <c r="J26" s="2"/>
      <c r="K26" s="93"/>
    </row>
    <row r="27" spans="2:11" x14ac:dyDescent="0.2">
      <c r="B27" s="11" t="s">
        <v>12</v>
      </c>
      <c r="C27" s="19"/>
      <c r="D27" s="39"/>
      <c r="E27" s="49"/>
      <c r="F27" s="45">
        <v>41</v>
      </c>
      <c r="G27" s="46">
        <v>324</v>
      </c>
      <c r="H27" s="64"/>
      <c r="I27" s="61">
        <v>38</v>
      </c>
      <c r="J27" s="2"/>
      <c r="K27" s="93"/>
    </row>
    <row r="28" spans="2:11" ht="13.5" thickBot="1" x14ac:dyDescent="0.25">
      <c r="B28" s="111"/>
      <c r="C28" s="18"/>
      <c r="D28" s="50"/>
      <c r="E28" s="51"/>
      <c r="F28" s="52"/>
      <c r="G28" s="53"/>
      <c r="H28" s="91"/>
      <c r="I28" s="62"/>
      <c r="J28" s="2"/>
      <c r="K28" s="93"/>
    </row>
    <row r="29" spans="2:11" ht="14.25" thickTop="1" thickBot="1" x14ac:dyDescent="0.25">
      <c r="B29" s="146" t="s">
        <v>45</v>
      </c>
      <c r="C29" s="147"/>
      <c r="D29" s="54">
        <f>D11+D13+D15+D18+D19+D20+D21+D23+D25</f>
        <v>1501</v>
      </c>
      <c r="E29" s="55">
        <f>E11+E13+E15+E18+E19+E20+E21+E23+E25</f>
        <v>0</v>
      </c>
      <c r="F29" s="54">
        <f>F11+F13+F15+F17+F23+F27</f>
        <v>892</v>
      </c>
      <c r="G29" s="56">
        <f>G11+G13+G15+G17+G23+G27</f>
        <v>744.5</v>
      </c>
      <c r="H29" s="66"/>
      <c r="I29" s="63">
        <f>I11+I13+I15+I17+I23+I27</f>
        <v>253.42000000000002</v>
      </c>
      <c r="J29" s="2"/>
      <c r="K29" s="97">
        <f>K11+K13+K15</f>
        <v>0</v>
      </c>
    </row>
    <row r="30" spans="2:11" ht="13.5" thickTop="1" x14ac:dyDescent="0.2">
      <c r="B30" s="2"/>
      <c r="C30" s="2"/>
      <c r="D30" s="2"/>
      <c r="E30" s="2"/>
      <c r="F30" s="2"/>
      <c r="G30" s="2"/>
      <c r="H30" s="2"/>
      <c r="I30" s="2"/>
      <c r="J30" s="2"/>
    </row>
    <row r="32" spans="2:11" x14ac:dyDescent="0.2">
      <c r="B32" s="68" t="s">
        <v>30</v>
      </c>
      <c r="E32" s="75"/>
      <c r="F32" s="68" t="s">
        <v>38</v>
      </c>
    </row>
    <row r="33" spans="2:9" x14ac:dyDescent="0.2">
      <c r="E33" s="75"/>
    </row>
    <row r="34" spans="2:9" x14ac:dyDescent="0.2">
      <c r="B34" s="118" t="s">
        <v>36</v>
      </c>
      <c r="C34" s="118"/>
      <c r="D34" s="118"/>
      <c r="E34" s="131"/>
      <c r="F34" t="s">
        <v>41</v>
      </c>
    </row>
    <row r="35" spans="2:9" x14ac:dyDescent="0.2">
      <c r="B35" s="118"/>
      <c r="C35" s="118"/>
      <c r="D35" s="118"/>
      <c r="E35" s="131"/>
      <c r="F35" t="s">
        <v>40</v>
      </c>
      <c r="G35" s="67" t="s">
        <v>66</v>
      </c>
    </row>
    <row r="36" spans="2:9" x14ac:dyDescent="0.2">
      <c r="B36" s="118" t="s">
        <v>37</v>
      </c>
      <c r="C36" s="118"/>
      <c r="D36" s="118"/>
      <c r="E36" s="131"/>
    </row>
    <row r="37" spans="2:9" x14ac:dyDescent="0.2">
      <c r="B37" s="118"/>
      <c r="C37" s="118"/>
      <c r="D37" s="118"/>
      <c r="E37" s="131"/>
      <c r="F37" t="s">
        <v>42</v>
      </c>
    </row>
    <row r="38" spans="2:9" x14ac:dyDescent="0.2">
      <c r="E38" s="75"/>
      <c r="F38" t="s">
        <v>39</v>
      </c>
      <c r="G38" s="67"/>
    </row>
    <row r="39" spans="2:9" x14ac:dyDescent="0.2">
      <c r="B39" s="118" t="s">
        <v>65</v>
      </c>
      <c r="C39" s="118"/>
      <c r="D39" s="118"/>
      <c r="E39" s="131"/>
    </row>
    <row r="40" spans="2:9" x14ac:dyDescent="0.2">
      <c r="B40" s="118"/>
      <c r="C40" s="118"/>
      <c r="D40" s="118"/>
      <c r="E40" s="131"/>
      <c r="F40" t="s">
        <v>46</v>
      </c>
    </row>
    <row r="41" spans="2:9" x14ac:dyDescent="0.2">
      <c r="B41" s="118"/>
      <c r="C41" s="118"/>
      <c r="D41" s="118"/>
      <c r="E41" s="131"/>
    </row>
    <row r="42" spans="2:9" x14ac:dyDescent="0.2">
      <c r="B42" s="118"/>
      <c r="C42" s="118"/>
      <c r="D42" s="118"/>
      <c r="E42" s="131"/>
      <c r="I42" s="132" t="s">
        <v>47</v>
      </c>
    </row>
    <row r="43" spans="2:9" x14ac:dyDescent="0.2">
      <c r="E43" s="75"/>
      <c r="I43" s="133"/>
    </row>
    <row r="44" spans="2:9" x14ac:dyDescent="0.2">
      <c r="B44" t="s">
        <v>34</v>
      </c>
      <c r="E44" s="75"/>
      <c r="I44" s="133"/>
    </row>
    <row r="45" spans="2:9" x14ac:dyDescent="0.2">
      <c r="E45" s="75"/>
      <c r="I45" s="133"/>
    </row>
    <row r="46" spans="2:9" x14ac:dyDescent="0.2">
      <c r="E46" s="75"/>
      <c r="I46" s="134"/>
    </row>
    <row r="47" spans="2:9" x14ac:dyDescent="0.2">
      <c r="F47" s="116" t="s">
        <v>23</v>
      </c>
      <c r="G47" s="70"/>
      <c r="H47" s="71"/>
      <c r="I47" s="85"/>
    </row>
    <row r="48" spans="2:9" x14ac:dyDescent="0.2">
      <c r="F48" s="116" t="s">
        <v>24</v>
      </c>
      <c r="G48" s="70"/>
      <c r="H48" s="71"/>
      <c r="I48" s="85"/>
    </row>
    <row r="49" spans="6:9" x14ac:dyDescent="0.2">
      <c r="F49" s="72" t="s">
        <v>25</v>
      </c>
      <c r="G49" s="70"/>
      <c r="H49" s="71"/>
      <c r="I49" s="115"/>
    </row>
    <row r="50" spans="6:9" x14ac:dyDescent="0.2">
      <c r="F50" s="114" t="s">
        <v>17</v>
      </c>
      <c r="G50" s="77"/>
      <c r="H50" s="78"/>
      <c r="I50" s="86"/>
    </row>
    <row r="51" spans="6:9" x14ac:dyDescent="0.2">
      <c r="F51" s="79"/>
      <c r="G51" s="112" t="s">
        <v>3</v>
      </c>
      <c r="H51" s="75"/>
      <c r="I51" s="85"/>
    </row>
    <row r="52" spans="6:9" x14ac:dyDescent="0.2">
      <c r="F52" s="79"/>
      <c r="G52" s="113" t="s">
        <v>18</v>
      </c>
      <c r="H52" s="75"/>
      <c r="I52" s="85"/>
    </row>
    <row r="53" spans="6:9" x14ac:dyDescent="0.2">
      <c r="F53" s="79"/>
      <c r="G53" s="112" t="s">
        <v>4</v>
      </c>
      <c r="H53" s="75"/>
      <c r="I53" s="85"/>
    </row>
    <row r="54" spans="6:9" x14ac:dyDescent="0.2">
      <c r="F54" s="80"/>
      <c r="G54" s="82" t="s">
        <v>19</v>
      </c>
      <c r="H54" s="81"/>
      <c r="I54" s="85"/>
    </row>
  </sheetData>
  <mergeCells count="11">
    <mergeCell ref="B29:C29"/>
    <mergeCell ref="B34:E35"/>
    <mergeCell ref="B36:E37"/>
    <mergeCell ref="B39:E42"/>
    <mergeCell ref="I42:I46"/>
    <mergeCell ref="D8:D10"/>
    <mergeCell ref="E8:E10"/>
    <mergeCell ref="F8:I8"/>
    <mergeCell ref="K8:K10"/>
    <mergeCell ref="F9:H9"/>
    <mergeCell ref="I9:I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492C7C4468CD47BCDF923F2AAAECFC" ma:contentTypeVersion="10" ma:contentTypeDescription="Crie um novo documento." ma:contentTypeScope="" ma:versionID="2a397d25ecc232c6696491bc2a13c878">
  <xsd:schema xmlns:xsd="http://www.w3.org/2001/XMLSchema" xmlns:xs="http://www.w3.org/2001/XMLSchema" xmlns:p="http://schemas.microsoft.com/office/2006/metadata/properties" xmlns:ns3="17bb09e6-b188-4339-84ca-ef8e52f56844" xmlns:ns4="c87376b0-23a8-42ee-92e4-d0bc093a52dc" targetNamespace="http://schemas.microsoft.com/office/2006/metadata/properties" ma:root="true" ma:fieldsID="5f3ae72939f1640e121afcd6c4f073dd" ns3:_="" ns4:_="">
    <xsd:import namespace="17bb09e6-b188-4339-84ca-ef8e52f56844"/>
    <xsd:import namespace="c87376b0-23a8-42ee-92e4-d0bc093a52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b09e6-b188-4339-84ca-ef8e52f56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76b0-23a8-42ee-92e4-d0bc093a52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1F09AA-596C-4D1E-843E-950AC3B53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0E56C-D28D-4987-9A0C-03241C56D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b09e6-b188-4339-84ca-ef8e52f56844"/>
    <ds:schemaRef ds:uri="c87376b0-23a8-42ee-92e4-d0bc093a5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EB346F-CD8B-48DF-B0D9-0C3B29FBA7A7}">
  <ds:schemaRefs>
    <ds:schemaRef ds:uri="http://purl.org/dc/dcmitype/"/>
    <ds:schemaRef ds:uri="http://schemas.microsoft.com/office/infopath/2007/PartnerControls"/>
    <ds:schemaRef ds:uri="17bb09e6-b188-4339-84ca-ef8e52f56844"/>
    <ds:schemaRef ds:uri="c87376b0-23a8-42ee-92e4-d0bc093a52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35</vt:i4>
      </vt:variant>
    </vt:vector>
  </HeadingPairs>
  <TitlesOfParts>
    <vt:vector size="35" baseType="lpstr">
      <vt:lpstr>Instruções</vt:lpstr>
      <vt:lpstr>Pauta</vt:lpstr>
      <vt:lpstr>Acumulado 16.3 a 03.7 - OUTRAS</vt:lpstr>
      <vt:lpstr>Acumulado 16.3 a 03.07 - FNO</vt:lpstr>
      <vt:lpstr>Acumulado de 16.3 a 10.7 OUTRAS</vt:lpstr>
      <vt:lpstr>Acumulado de 16.3 a 10.7 FNO</vt:lpstr>
      <vt:lpstr>Acumulado de 16.3 a 17.7 OUTRAS</vt:lpstr>
      <vt:lpstr>Acumulado de 16.3 a 17.7 FNO</vt:lpstr>
      <vt:lpstr>Acumulado de 16.3 a 24.7 OUTRAS</vt:lpstr>
      <vt:lpstr>Acumulado de 16.3 a 24.7 FNO</vt:lpstr>
      <vt:lpstr>Acumulado de 16.3 a 31.7 OUTRAS</vt:lpstr>
      <vt:lpstr>Acumulado de 16.3 a 31.7 FNO</vt:lpstr>
      <vt:lpstr>Acumulado de 16.3 a 07.8 OUTRAS</vt:lpstr>
      <vt:lpstr>Acumulado de 16.3 a 07.8 FNO</vt:lpstr>
      <vt:lpstr>Acumulado de 16.3 a 14.8 OUTRAS</vt:lpstr>
      <vt:lpstr>Acumulado de 16.3 a 14.8 FNO</vt:lpstr>
      <vt:lpstr>Acumulado de 16.3 a 21.8 OUTRAS</vt:lpstr>
      <vt:lpstr>Acumulado de 16.3 a 21.8 FNO</vt:lpstr>
      <vt:lpstr>Acumulado de 16.3 a 28.8 OUTRAS</vt:lpstr>
      <vt:lpstr>Acumulado de 16.3 a 04.9 OUTRAS</vt:lpstr>
      <vt:lpstr>Acumulado de 16.3 a 04.9 FNO</vt:lpstr>
      <vt:lpstr>Acumulado de 16.3 a 11.9 OUTRAS</vt:lpstr>
      <vt:lpstr>Acumulado de 16.3 a 11.9 FNO</vt:lpstr>
      <vt:lpstr>Acumulado de 16.3 a 18.9 OUTRAS</vt:lpstr>
      <vt:lpstr>Acumulado de 16.3 a 18.9 FNO</vt:lpstr>
      <vt:lpstr>Acumulado de 16.3 a 25.9 OUTRAS</vt:lpstr>
      <vt:lpstr>Acumulado de 16.3 a 25.9 FNO</vt:lpstr>
      <vt:lpstr>Acumulad de 16.3 a 02.10 OUTRAS</vt:lpstr>
      <vt:lpstr>Acumulado de 16.3 a 02.10 FNO</vt:lpstr>
      <vt:lpstr>Acumulad de 16.3 a 09.10 OUTRAS</vt:lpstr>
      <vt:lpstr>Acumulado de 16.3 a 09.10 FNO</vt:lpstr>
      <vt:lpstr>Acumulad de 16.3 a 16.10 OUTRAS</vt:lpstr>
      <vt:lpstr>Acumulado de 16.3 a 16.10 FNO</vt:lpstr>
      <vt:lpstr>Acumulad de 16.3 a 23.10 OUTRAS</vt:lpstr>
      <vt:lpstr>Acumulado de 16.3 a 23.10 FNO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Magalhaes Barbosa</dc:creator>
  <cp:lastModifiedBy>Alvaro Breno Lago Ferreira</cp:lastModifiedBy>
  <dcterms:created xsi:type="dcterms:W3CDTF">2020-03-31T18:04:00Z</dcterms:created>
  <dcterms:modified xsi:type="dcterms:W3CDTF">2020-10-28T18:24:44Z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0x010100E9492C7C4468CD47BCDF923F2AAAECFC</vt:lpwstr>
  </property>
</Properties>
</file>