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50" windowWidth="20640" windowHeight="11565"/>
  </bookViews>
  <sheets>
    <sheet name="INSS - CPIPREV - Atendimento" sheetId="4" r:id="rId1"/>
  </sheets>
  <definedNames>
    <definedName name="_xlnm._FilterDatabase" localSheetId="0" hidden="1">'INSS - CPIPREV - Atendimento'!$A$5:$U$85</definedName>
    <definedName name="_xlnm.Print_Area" localSheetId="0">'INSS - CPIPREV - Atendimento'!$B$1:$S$114</definedName>
    <definedName name="_xlnm.Print_Titles" localSheetId="0">'INSS - CPIPREV - Atendimento'!$4:$5</definedName>
  </definedNames>
  <calcPr calcId="145621"/>
</workbook>
</file>

<file path=xl/calcChain.xml><?xml version="1.0" encoding="utf-8"?>
<calcChain xmlns="http://schemas.openxmlformats.org/spreadsheetml/2006/main">
  <c r="S104" i="4" l="1"/>
  <c r="Q104" i="4"/>
  <c r="P104" i="4"/>
  <c r="O104" i="4"/>
  <c r="N104" i="4"/>
  <c r="M104" i="4"/>
  <c r="S103" i="4"/>
  <c r="Q103" i="4"/>
  <c r="P103" i="4"/>
  <c r="O103" i="4"/>
  <c r="N103" i="4"/>
  <c r="M103" i="4"/>
  <c r="S102" i="4"/>
  <c r="Q102" i="4"/>
  <c r="P102" i="4"/>
  <c r="O102" i="4"/>
  <c r="N102" i="4"/>
  <c r="M102" i="4"/>
  <c r="S101" i="4"/>
  <c r="Q101" i="4"/>
  <c r="P101" i="4"/>
  <c r="O101" i="4"/>
  <c r="N101" i="4"/>
  <c r="M101" i="4"/>
  <c r="S100" i="4"/>
  <c r="Q100" i="4"/>
  <c r="P100" i="4"/>
  <c r="O100" i="4"/>
  <c r="N100" i="4"/>
  <c r="M100" i="4"/>
  <c r="S99" i="4"/>
  <c r="Q99" i="4"/>
  <c r="P99" i="4"/>
  <c r="O99" i="4"/>
  <c r="N99" i="4"/>
  <c r="M99" i="4"/>
  <c r="S98" i="4"/>
  <c r="Q98" i="4"/>
  <c r="P98" i="4"/>
  <c r="O98" i="4"/>
  <c r="N98" i="4"/>
  <c r="M98" i="4"/>
  <c r="S97" i="4"/>
  <c r="Q97" i="4"/>
  <c r="P97" i="4"/>
  <c r="O97" i="4"/>
  <c r="N97" i="4"/>
  <c r="M97" i="4"/>
  <c r="S96" i="4"/>
  <c r="Q96" i="4"/>
  <c r="P96" i="4"/>
  <c r="O96" i="4"/>
  <c r="N96" i="4"/>
  <c r="M96" i="4"/>
  <c r="S95" i="4"/>
  <c r="Q95" i="4"/>
  <c r="P95" i="4"/>
  <c r="O95" i="4"/>
  <c r="N95" i="4"/>
  <c r="M95" i="4"/>
  <c r="S94" i="4"/>
  <c r="Q94" i="4"/>
  <c r="P94" i="4"/>
  <c r="O94" i="4"/>
  <c r="N94" i="4"/>
  <c r="M94" i="4"/>
  <c r="S93" i="4"/>
  <c r="Q93" i="4"/>
  <c r="P93" i="4"/>
  <c r="O93" i="4"/>
  <c r="N93" i="4"/>
  <c r="M93" i="4"/>
  <c r="S92" i="4"/>
  <c r="Q92" i="4"/>
  <c r="P92" i="4"/>
  <c r="O92" i="4"/>
  <c r="N92" i="4"/>
  <c r="M92" i="4"/>
  <c r="S91" i="4"/>
  <c r="Q91" i="4"/>
  <c r="P91" i="4"/>
  <c r="O91" i="4"/>
  <c r="N91" i="4"/>
  <c r="M91" i="4"/>
  <c r="S90" i="4"/>
  <c r="Q90" i="4"/>
  <c r="P90" i="4"/>
  <c r="O90" i="4"/>
  <c r="N90" i="4"/>
  <c r="M90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Q89" i="4"/>
  <c r="P89" i="4"/>
  <c r="O89" i="4"/>
  <c r="N89" i="4"/>
  <c r="M89" i="4"/>
  <c r="S89" i="4"/>
  <c r="L89" i="4"/>
  <c r="K102" i="4"/>
  <c r="K97" i="4"/>
  <c r="K93" i="4"/>
  <c r="K94" i="4"/>
  <c r="K100" i="4"/>
  <c r="K99" i="4"/>
  <c r="K91" i="4"/>
  <c r="K96" i="4"/>
  <c r="K95" i="4"/>
  <c r="K98" i="4"/>
  <c r="K104" i="4"/>
  <c r="K103" i="4"/>
  <c r="K89" i="4"/>
  <c r="K92" i="4"/>
  <c r="K101" i="4"/>
  <c r="K90" i="4"/>
  <c r="K105" i="4" l="1"/>
  <c r="Q112" i="4"/>
  <c r="S85" i="4"/>
  <c r="S105" i="4" s="1"/>
  <c r="Q85" i="4"/>
  <c r="Q105" i="4" s="1"/>
  <c r="P85" i="4"/>
  <c r="P105" i="4" s="1"/>
  <c r="N85" i="4"/>
  <c r="N105" i="4" s="1"/>
  <c r="O85" i="4"/>
  <c r="O105" i="4" s="1"/>
  <c r="M85" i="4"/>
  <c r="M105" i="4" s="1"/>
  <c r="L85" i="4"/>
  <c r="L105" i="4" s="1"/>
  <c r="R25" i="4" l="1"/>
  <c r="Q114" i="4" l="1"/>
  <c r="R30" i="4"/>
  <c r="R28" i="4"/>
  <c r="R22" i="4"/>
  <c r="R58" i="4"/>
  <c r="R11" i="4"/>
  <c r="R93" i="4" s="1"/>
  <c r="R42" i="4"/>
  <c r="R39" i="4"/>
  <c r="R24" i="4"/>
  <c r="R19" i="4"/>
  <c r="R14" i="4"/>
  <c r="R37" i="4"/>
  <c r="R100" i="4" s="1"/>
  <c r="R62" i="4"/>
  <c r="R48" i="4"/>
  <c r="R40" i="4"/>
  <c r="R84" i="4"/>
  <c r="R83" i="4"/>
  <c r="R34" i="4"/>
  <c r="R33" i="4"/>
  <c r="R31" i="4"/>
  <c r="R13" i="4"/>
  <c r="R12" i="4"/>
  <c r="R9" i="4"/>
  <c r="R54" i="4"/>
  <c r="R26" i="4"/>
  <c r="R23" i="4"/>
  <c r="R96" i="4" s="1"/>
  <c r="R76" i="4"/>
  <c r="R49" i="4"/>
  <c r="R17" i="4"/>
  <c r="R61" i="4"/>
  <c r="R55" i="4"/>
  <c r="R51" i="4"/>
  <c r="R45" i="4"/>
  <c r="R41" i="4"/>
  <c r="R36" i="4"/>
  <c r="R35" i="4"/>
  <c r="R81" i="4"/>
  <c r="R104" i="4" s="1"/>
  <c r="R57" i="4"/>
  <c r="R67" i="4"/>
  <c r="R82" i="4"/>
  <c r="R80" i="4"/>
  <c r="R79" i="4"/>
  <c r="R77" i="4"/>
  <c r="R74" i="4"/>
  <c r="R73" i="4"/>
  <c r="R72" i="4"/>
  <c r="R71" i="4"/>
  <c r="R70" i="4"/>
  <c r="R69" i="4"/>
  <c r="R68" i="4"/>
  <c r="R66" i="4"/>
  <c r="R65" i="4"/>
  <c r="R63" i="4"/>
  <c r="R56" i="4"/>
  <c r="R53" i="4"/>
  <c r="R52" i="4"/>
  <c r="R47" i="4"/>
  <c r="R44" i="4"/>
  <c r="R43" i="4"/>
  <c r="R21" i="4"/>
  <c r="R10" i="4"/>
  <c r="R8" i="4"/>
  <c r="R6" i="4"/>
  <c r="R29" i="4"/>
  <c r="R20" i="4"/>
  <c r="R18" i="4"/>
  <c r="R16" i="4"/>
  <c r="R15" i="4"/>
  <c r="R78" i="4"/>
  <c r="R50" i="4"/>
  <c r="R32" i="4"/>
  <c r="R27" i="4"/>
  <c r="R7" i="4"/>
  <c r="R75" i="4"/>
  <c r="R64" i="4"/>
  <c r="R60" i="4"/>
  <c r="R38" i="4"/>
  <c r="R46" i="4"/>
  <c r="R102" i="4" s="1"/>
  <c r="R89" i="4" l="1"/>
  <c r="R91" i="4"/>
  <c r="R99" i="4"/>
  <c r="R94" i="4"/>
  <c r="R97" i="4"/>
  <c r="R103" i="4"/>
  <c r="R101" i="4"/>
  <c r="R90" i="4"/>
  <c r="R95" i="4"/>
  <c r="R92" i="4"/>
  <c r="R98" i="4"/>
  <c r="R110" i="4"/>
  <c r="R111" i="4"/>
  <c r="R85" i="4"/>
  <c r="R105" i="4" l="1"/>
  <c r="R112" i="4"/>
  <c r="R113" i="4" s="1"/>
  <c r="S110" i="4"/>
  <c r="S111" i="4"/>
  <c r="R114" i="4" l="1"/>
  <c r="S113" i="4"/>
  <c r="S112" i="4"/>
  <c r="S114" i="4" l="1"/>
</calcChain>
</file>

<file path=xl/sharedStrings.xml><?xml version="1.0" encoding="utf-8"?>
<sst xmlns="http://schemas.openxmlformats.org/spreadsheetml/2006/main" count="723" uniqueCount="410">
  <si>
    <t>BANCO BRADESCO S.A.</t>
  </si>
  <si>
    <t>60.746.948/0001-12</t>
  </si>
  <si>
    <t>32.232.091-7</t>
  </si>
  <si>
    <t>35.698.454-0</t>
  </si>
  <si>
    <t>37.314.915-8</t>
  </si>
  <si>
    <t>60.746.948/0213-81</t>
  </si>
  <si>
    <t>32.052.810-3</t>
  </si>
  <si>
    <t>32.052.815-4</t>
  </si>
  <si>
    <t>32.052.819-7</t>
  </si>
  <si>
    <t>60.746.948/0166-20</t>
  </si>
  <si>
    <t>31.819.787-1</t>
  </si>
  <si>
    <t>31.819.789-8</t>
  </si>
  <si>
    <t>60.746.948/0449-18</t>
  </si>
  <si>
    <t>32.052.811-1</t>
  </si>
  <si>
    <t>32.052.813-8</t>
  </si>
  <si>
    <t>32.052.814-6</t>
  </si>
  <si>
    <t>32.708.025-6</t>
  </si>
  <si>
    <t>60.746.948/0464-57</t>
  </si>
  <si>
    <t>32.052.710-7</t>
  </si>
  <si>
    <t>32.052.711-5</t>
  </si>
  <si>
    <t>60.746.948/0465-38</t>
  </si>
  <si>
    <t>32.052.809-0</t>
  </si>
  <si>
    <t>32.052.820-0</t>
  </si>
  <si>
    <t>60.746.948/0467-08</t>
  </si>
  <si>
    <t>32.052.812-0</t>
  </si>
  <si>
    <t>32.052.818-9</t>
  </si>
  <si>
    <t>60.746.948/0538-28</t>
  </si>
  <si>
    <t>32.052.713-1</t>
  </si>
  <si>
    <t>32.052.715-8</t>
  </si>
  <si>
    <t>32.495.423-9</t>
  </si>
  <si>
    <t>32.052.708-5</t>
  </si>
  <si>
    <t>60.746.948/0561-77</t>
  </si>
  <si>
    <t>32.052.709-3</t>
  </si>
  <si>
    <t>BANCO ALVORADA S.A.</t>
  </si>
  <si>
    <t>33.870.163/0109-02</t>
  </si>
  <si>
    <t>49.902.892-9</t>
  </si>
  <si>
    <t>33.870.163/0131-62</t>
  </si>
  <si>
    <t>49.903.382-5</t>
  </si>
  <si>
    <t>33.870.163/0219-39</t>
  </si>
  <si>
    <t>49.904.657-9</t>
  </si>
  <si>
    <t>33.870.163/0001-84</t>
  </si>
  <si>
    <t>49.905.520-9</t>
  </si>
  <si>
    <t>BRADESCO SAUDE S.A.</t>
  </si>
  <si>
    <t>39.392.902-7</t>
  </si>
  <si>
    <t>39.392.904-3</t>
  </si>
  <si>
    <t>39.392.906-0</t>
  </si>
  <si>
    <t>33.392.907-8</t>
  </si>
  <si>
    <t>BANCO BOAVISTA INTERATLANTICO S.A.</t>
  </si>
  <si>
    <t>33.485.541/0001-06</t>
  </si>
  <si>
    <t>30.316.071-3</t>
  </si>
  <si>
    <t>31.202.953-5</t>
  </si>
  <si>
    <t>35.149.147-3</t>
  </si>
  <si>
    <t>35.149.156-2</t>
  </si>
  <si>
    <t>35.149.157-0</t>
  </si>
  <si>
    <t>BANCO BRADESCO BBI S.A.</t>
  </si>
  <si>
    <t>06.271.464/0001-19</t>
  </si>
  <si>
    <t>35.086.665-1</t>
  </si>
  <si>
    <t>35.086.666-0</t>
  </si>
  <si>
    <t>35.086.669-4</t>
  </si>
  <si>
    <t>92.693.118/0001-60</t>
  </si>
  <si>
    <t>BRADESCO VIDA E PREVIDENCIA S.A</t>
  </si>
  <si>
    <t>51.990.695/0001-37</t>
  </si>
  <si>
    <t>32.072.065-9</t>
  </si>
  <si>
    <t>32.072.067-5</t>
  </si>
  <si>
    <t>32.072.070-5</t>
  </si>
  <si>
    <t>TEMPO SERVIÇOS S.A.</t>
  </si>
  <si>
    <t>58.503.129/0001-00</t>
  </si>
  <si>
    <t>35.669.410-0</t>
  </si>
  <si>
    <t>35.669.431-3</t>
  </si>
  <si>
    <t>BRADESCO AUTO RE COMPANHIA DE SEGUROS</t>
  </si>
  <si>
    <t>92.682.038/0001-00</t>
  </si>
  <si>
    <t>32.582.330-8</t>
  </si>
  <si>
    <t>32.582.331-6</t>
  </si>
  <si>
    <t>32.582.332-4</t>
  </si>
  <si>
    <t>32.582.333-2</t>
  </si>
  <si>
    <t>BRADESCO SEGUROS S.A.</t>
  </si>
  <si>
    <t>33.055.146/0001-93</t>
  </si>
  <si>
    <t>32.621.303-1</t>
  </si>
  <si>
    <t>35.088.655-5</t>
  </si>
  <si>
    <t>35.088.656-3</t>
  </si>
  <si>
    <t>35.264.456-7</t>
  </si>
  <si>
    <t>35.264.679-9</t>
  </si>
  <si>
    <t>35.264.680-2</t>
  </si>
  <si>
    <t>33.055.146/0047-76</t>
  </si>
  <si>
    <t>30.329.353-5</t>
  </si>
  <si>
    <t>30.770.157-3</t>
  </si>
  <si>
    <t>33.055.146/0072-87</t>
  </si>
  <si>
    <t>BCN SEGURADORA S.A.</t>
  </si>
  <si>
    <t>92.746.189/0001-84</t>
  </si>
  <si>
    <t>31.907.186-3</t>
  </si>
  <si>
    <t>ATLANTICA BRADESCO SEGUROS S.A.</t>
  </si>
  <si>
    <t>32.621298-1</t>
  </si>
  <si>
    <t>33.055.161/0001-31</t>
  </si>
  <si>
    <t>31.907.189-8</t>
  </si>
  <si>
    <t>NOVO HAMBURGO COMPANHIA DE SEGUROS GERAIS</t>
  </si>
  <si>
    <t>91.677.682/0001-27</t>
  </si>
  <si>
    <t>35.074.429-7</t>
  </si>
  <si>
    <t>35.310.762-0</t>
  </si>
  <si>
    <t>PRINCIPAL</t>
  </si>
  <si>
    <t xml:space="preserve">JUROS </t>
  </si>
  <si>
    <t>ENCARGOS LEGAIS</t>
  </si>
  <si>
    <t>TOTAL</t>
  </si>
  <si>
    <t>GANANT CORETORA DE SEGUROS LTDA</t>
  </si>
  <si>
    <t>02.447.678/0001-42</t>
  </si>
  <si>
    <t>39.091.964-0</t>
  </si>
  <si>
    <t>BPAR CORRETAGEM DE SEGUROS LTDA</t>
  </si>
  <si>
    <t>43.133.503/0001-48</t>
  </si>
  <si>
    <t>32.297.775-4</t>
  </si>
  <si>
    <t>35.669.389-9</t>
  </si>
  <si>
    <t>35.669.390-2</t>
  </si>
  <si>
    <t>35.669.391-0</t>
  </si>
  <si>
    <t>35.669.400-3</t>
  </si>
  <si>
    <t>35.669.435-6</t>
  </si>
  <si>
    <t>BF PROMOTORA DE VENDAS LTDA</t>
  </si>
  <si>
    <t>02.038.394/0001-00</t>
  </si>
  <si>
    <t>46.495.058-9</t>
  </si>
  <si>
    <t>KIRTON BANK S.A. BANCO MULTIPLO</t>
  </si>
  <si>
    <t>01.701.201/0001-89</t>
  </si>
  <si>
    <t>35.380.214-0</t>
  </si>
  <si>
    <t>35.380.215-8</t>
  </si>
  <si>
    <t>35.380.212-3</t>
  </si>
  <si>
    <t>35.380.210-7</t>
  </si>
  <si>
    <t>35.380.211-5</t>
  </si>
  <si>
    <t>Processo Judicial</t>
  </si>
  <si>
    <t>VALOR ENVOLVIDO
Em R$ 1,00 - maio/2017</t>
  </si>
  <si>
    <t>32.654.567-0</t>
  </si>
  <si>
    <t>acima de R$ 10 milhões</t>
  </si>
  <si>
    <t>entre R$ 5 e R$ 10 milhões</t>
  </si>
  <si>
    <t>Sub total</t>
  </si>
  <si>
    <t>Total</t>
  </si>
  <si>
    <t>Inferiores a R$ 2,5 milhões</t>
  </si>
  <si>
    <t>%</t>
  </si>
  <si>
    <t>Razão pela qual o débito não pode ser cobrado</t>
  </si>
  <si>
    <t>Síntese da fundamentação jurídica</t>
  </si>
  <si>
    <t>05/96 a 10/98</t>
  </si>
  <si>
    <t>MULTA DE MORA</t>
  </si>
  <si>
    <t>05/97 a 12/01</t>
  </si>
  <si>
    <t>MULTA ISOLADA</t>
  </si>
  <si>
    <t>MULTA DE OFÍCIO</t>
  </si>
  <si>
    <t>HONORÁRIOS</t>
  </si>
  <si>
    <t>2005.34.00.028178-1</t>
  </si>
  <si>
    <t>11/97 a 11/97</t>
  </si>
  <si>
    <t>2005.70.00.032307-0</t>
  </si>
  <si>
    <t>07/96 a 12/01</t>
  </si>
  <si>
    <t>2005.51.01.521775-5</t>
  </si>
  <si>
    <t>05/97 a 06/01</t>
  </si>
  <si>
    <t>01/99 a 05/00</t>
  </si>
  <si>
    <t>01/96 a 12/98</t>
  </si>
  <si>
    <t>12/98 a 12/98</t>
  </si>
  <si>
    <t>06/81 a 02/84</t>
  </si>
  <si>
    <t>12/83 a 02/84</t>
  </si>
  <si>
    <t>35.086.670-8</t>
  </si>
  <si>
    <t>07/97 a 09/00</t>
  </si>
  <si>
    <t>02/98 a 10/00</t>
  </si>
  <si>
    <t>03/98 a 09/00</t>
  </si>
  <si>
    <t>01/98 a 09/00</t>
  </si>
  <si>
    <t>01/05 a 12/08</t>
  </si>
  <si>
    <t>12/92 a 10/97</t>
  </si>
  <si>
    <t>11/97 a 10/04</t>
  </si>
  <si>
    <t>06/88 a 12/94</t>
  </si>
  <si>
    <t>45.247.974-6</t>
  </si>
  <si>
    <t>01/10 a 04/10</t>
  </si>
  <si>
    <t>05/88 a 11/94</t>
  </si>
  <si>
    <t>01/95 a 03/95</t>
  </si>
  <si>
    <t>13/93 a 13/94</t>
  </si>
  <si>
    <t>06/91 a 12/94</t>
  </si>
  <si>
    <t>01/95 a 02/95</t>
  </si>
  <si>
    <t>13/94 a 13/94</t>
  </si>
  <si>
    <t>13/93 a 13/93</t>
  </si>
  <si>
    <t>01/95 a 06/95</t>
  </si>
  <si>
    <t>02/90 a 06/94</t>
  </si>
  <si>
    <t>0021044.12.2015.403.6182</t>
  </si>
  <si>
    <t>01/10 a 13/10</t>
  </si>
  <si>
    <t>35.669.392-9</t>
  </si>
  <si>
    <t>08/93 a 11/97</t>
  </si>
  <si>
    <t>01/97 a 13/98</t>
  </si>
  <si>
    <t>07/98 a 04/02</t>
  </si>
  <si>
    <t>03/04 a 03/04</t>
  </si>
  <si>
    <t>02/00 a 01/02</t>
  </si>
  <si>
    <t>09/02 a 12/02</t>
  </si>
  <si>
    <t>05/96 a 10/97</t>
  </si>
  <si>
    <t>98.0018913-0</t>
  </si>
  <si>
    <t>01/96 a 10/97</t>
  </si>
  <si>
    <t>05/94 a 09/97</t>
  </si>
  <si>
    <t>05/03 a 06/05</t>
  </si>
  <si>
    <t>05/96 a 09/98</t>
  </si>
  <si>
    <t>05/98 a 12/98</t>
  </si>
  <si>
    <t>2001.51.01.533215-0</t>
  </si>
  <si>
    <t>01/99 a 09/00</t>
  </si>
  <si>
    <t>01/99 a 02/00</t>
  </si>
  <si>
    <t>01/81 a 04/81</t>
  </si>
  <si>
    <t>05/83 a 05/83</t>
  </si>
  <si>
    <t>06/92 a 11/95</t>
  </si>
  <si>
    <t>0001050.61.2012.403.6130</t>
  </si>
  <si>
    <t>02/02 a 03/03</t>
  </si>
  <si>
    <t>01/99 a 09/01</t>
  </si>
  <si>
    <t>04/97 a 12/98</t>
  </si>
  <si>
    <t>10/01 a 10/01</t>
  </si>
  <si>
    <t>35.310.754-9</t>
  </si>
  <si>
    <t>12/01 a 12/01</t>
  </si>
  <si>
    <t>01/91 a 07/95</t>
  </si>
  <si>
    <t>2006.38.03.006907-0</t>
  </si>
  <si>
    <t>01/99 a 10/02</t>
  </si>
  <si>
    <t xml:space="preserve">98.0204506-3 </t>
  </si>
  <si>
    <t>Situação Atual</t>
  </si>
  <si>
    <t>0003954-55.2012.403.6130
0003924-49.2014.4.03.6130
0004883-20.2014.4.03.6130</t>
  </si>
  <si>
    <t>01/97 a 04/02</t>
  </si>
  <si>
    <t>2000.71.08.001348-3</t>
  </si>
  <si>
    <t>08/95 a 12/98</t>
  </si>
  <si>
    <t>0017141-64.2002.4.04.7000
2002.70.00.017141-3</t>
  </si>
  <si>
    <t>05/96 a 02/98</t>
  </si>
  <si>
    <t>05/94 a 10/97</t>
  </si>
  <si>
    <t>0020071-25.1998.4.02.5101</t>
  </si>
  <si>
    <t>Trânsito em julgado de decisão de parcial procedência da nossa ação para anular os débitos referentes a vale transporte. Parte do depósito judicial, no tocante ao auxílio creche/ babá, será convertido em renda em favor da União e parte será levantado em favor do banco.</t>
  </si>
  <si>
    <t>98.0013665-7</t>
  </si>
  <si>
    <t>98.13670-3</t>
  </si>
  <si>
    <t>98.18763-4</t>
  </si>
  <si>
    <t>0013667-55.1998.4.02.5101</t>
  </si>
  <si>
    <t>Ação anulatória: 6023-13.2004.4.01.3700
Execução fiscal: 0008993-83.2004.4.01.3700</t>
  </si>
  <si>
    <t>Trata-se de Ação Anulatória ajuizada com o intuito de desconstituir a autuação para exigência de contribuição previdenciária ao INSS sobre valores pagos a segurados empregados em virtude de sentenças ou acordos em ações trabalhistas homologadas na Justiça do Trabalho e pagamentos efetuados a segurados empregados, mediante Termo de Transação Extra Judicial. Simultaneamente tramita Execução Fiscal sobre o mesmo débito.</t>
  </si>
  <si>
    <t>97.0033815-0</t>
  </si>
  <si>
    <t>53276-62.1997.4.03.6000</t>
  </si>
  <si>
    <t>28904-49.1997.4.03.6000</t>
  </si>
  <si>
    <t>16741-20.1998.4.02.5000</t>
  </si>
  <si>
    <t>13679-69.1998.4.02.5000</t>
  </si>
  <si>
    <t>2001.51.01.019565-0</t>
  </si>
  <si>
    <t>13669-25.1998.4.02.5000</t>
  </si>
  <si>
    <t>Decisão de parcial procedência para afastar a exigibilidade do crédito no tocante ao vale transporte. Referida decisão é definitiva e o processo judicial já se encontra arquivado.</t>
  </si>
  <si>
    <t>Execução Fiscal nº 0005370.19.2016.403.6130
Mandado de Segurança nº 0013324-22.2010.4.03.6100</t>
  </si>
  <si>
    <t>9146-19.2004.4.01.3700</t>
  </si>
  <si>
    <t>Trata-se de Ação Anulatória que visa a desconstituição de autuação referentes às contribuições previdenciárias sobre as verbas pagas aos autônomos e cooperativas de trabalho, ante a inexistência de relação de emprego com o Banco, bem como a não caracterização de tais verbas como salário.</t>
  </si>
  <si>
    <t>98.0013671-1</t>
  </si>
  <si>
    <t>0021582-58.1998.4.02.5101</t>
  </si>
  <si>
    <t>5517-51.1999.4.02.5100</t>
  </si>
  <si>
    <t>Trânsito em julgado de decisão desfavorável ao banco. O saldo do depósito judicial foi convertido em renda em favor da União.</t>
  </si>
  <si>
    <t>25034-76.1998.4.02.5000</t>
  </si>
  <si>
    <t>Trata-se de Ação Anulatória ajuizada com o intuito de desconstituir a autuação para exigência de contribuição previdenciária ao INSS sobre valores pagos a empregados a título de reembolso de despesas com creche/ babá, uma vez que estas não integram o salário, não sendo, portanto, passíveis de contribuição previdenciária. 
A tese do banco de que o auxílio-creche funciona como indenização, não integrando o salário-de-contribuição para a Previdência (Tema Repetitivo nº 338 do STJ - REsp 1146772/DF ).</t>
  </si>
  <si>
    <t>Depósito judicial a ser convertido em renda nos termos da Lei nº 11.941/2009.</t>
  </si>
  <si>
    <t>Ação Anulatória nº 7928-87.2003.4.01.3700
Execução Fiscal nº 2003.15715-2</t>
  </si>
  <si>
    <t>Execução Fiscal nº 2003.15715-2
Ação Anulatória nº 0009631-53.2003.4.01.3700</t>
  </si>
  <si>
    <t>Deixar de reter valores correspondentes a 11% do valor bruto dos serviços contidos em nota fiscal, fatura ou recibo de prestação de serviços mediante cessão de mão-de-obra ou empreitada, retenção de valores em desacordo com disposto no art. 219 do Regulamento da Previdência Social e solidariedade em obras de Construção Civil.
Há execução fiscal vinculada.</t>
  </si>
  <si>
    <t>O Banco desistiu da ação e renunciou ao direito em litígio, nos termos da Lei nº 11.941/2009, tendo sido proferida decisão homologatória deferindo o pagamento definitivo do débito mediante a conversão em renda dos valores depositados em juízo. 
Execução fiscal suspensa, aguardando julgamento da ação anulatória.</t>
  </si>
  <si>
    <t>Trata-se de Ação Anulatória para desconstituir a incidência de contribuição previdenciária sobre valores pagos à título de complementação de aposentadoria.</t>
  </si>
  <si>
    <t>Trânsito em julgado de decisão favorável ao Banco. O banco efetuou o levantamento do depósito judicial.</t>
  </si>
  <si>
    <t>97.0043170-3</t>
  </si>
  <si>
    <t>13668-40.1998.4.02.5000</t>
  </si>
  <si>
    <t>253266-11.998.4.02.5000</t>
  </si>
  <si>
    <t>Trânsito em julgado de decisão desfavorável ao banco. O saldo do depósito judicial foi convertido em renda em favor da União. Autos baixados.</t>
  </si>
  <si>
    <t>24583-51.1998.4.02.5000</t>
  </si>
  <si>
    <t>18764-36.1998.4.02.5000</t>
  </si>
  <si>
    <t>2005.33.00.024335-4
0022310-77.2010.4.01.3300</t>
  </si>
  <si>
    <t>Atualmente os valores discutidos encontram-se depositados integralmente, e os embargos à execução fiscal aguardam decisão definitiva.</t>
  </si>
  <si>
    <t xml:space="preserve">Refere-se à ação ordinária relativa ao Salário Educação visando afastar o pagamento da contribuição acima, uma vez que a exigência da citada contribuição seria inconstitucional. O pedido na ação judicial também contempla o reconhecimento do direito de realizar a compensação dos créditos recolhidos, indevidamente, desde maio/89. Os débitos discutidos na ação judicial foram objeto de NFLD lavrada pelo INSS para controlar os valores em discussão.   </t>
  </si>
  <si>
    <t>89.0003347-6</t>
  </si>
  <si>
    <t xml:space="preserve">Os valores inscritos em dívida ativa eram decorrrentes de multas exigidas, indevidamente, no recolhimento de contribuições ao INSS e a Terceiros. </t>
  </si>
  <si>
    <t>Os débitos foram cancelados pela própria Procuradoria da Fazenda Nacional (PFN) e os valores remanescentes foram recolhidos pela empresa em 23/05/17.</t>
  </si>
  <si>
    <t>2006.61.82.040791-7
 (0027137-68.2000.4.03.6100)</t>
  </si>
  <si>
    <t>2005.38.03.004321-8
(2005.34.00.006328-1)</t>
  </si>
  <si>
    <t xml:space="preserve">2005.34.00.021696-2 </t>
  </si>
  <si>
    <t>Refere-se a processo judicial questionando a inconstitucionalidade do pagamento da contribuição relativa ao Seguro contra Acidentes do Trabalho (SAT).</t>
  </si>
  <si>
    <t>Em 20/10/2006 foi realizado o depósito judicial integral dos valores em discussão. Atualmente, a cobrança desses valores encontra-se  suspensa até o julgamento final da ação anulatória.</t>
  </si>
  <si>
    <t>Refere-se a processo judicial questionando a inconstitucionalidade do pagamento da contribuição ao INSS sobre valores pagos a título de Prêmio Demissão, Aviso Prévio Especial, Prêmios Diversos, considerados pela fiscalização como de natureza remuneratória.</t>
  </si>
  <si>
    <t>2001.51.01.533214-9
2003.51.01.503694-6
0008174-92.2001.4.02.5101</t>
  </si>
  <si>
    <t xml:space="preserve">Refere-se a processo judicial questionando a contribuição ao INSS (quota patronal + SAT + 3º) sobre plano de previdência privada complementar, regido pela Lei Complementar 109/2001.. </t>
  </si>
  <si>
    <t>2001.51.01.015394-0
2001.51.01.015395-2</t>
  </si>
  <si>
    <t>2001.51.01.015484-1</t>
  </si>
  <si>
    <t>Refere-se a processo judicial questionando a contribuição para o Salário Educação sobre valores pagos a título de PLR que não estariam em conformidade com a regras da Lei 10.101/2001. A Empresa sustenta que pagou PLR em conformidade com as regras da referida Lei e, por essa razão, esses valores não tem natureza remuneratória.</t>
  </si>
  <si>
    <t xml:space="preserve">Refere-se a processo judicial questionando NFLD fundada na ausência de Contribuição Social sobre Ajuda de Custo de Tranferências, tida pela fiscalização como de natureza remuneratória. Em 19/12/2006 foi apresentada Carta de Fiança, e opstos Embargos de Execução Fiscal. </t>
  </si>
  <si>
    <t>ITEM</t>
  </si>
  <si>
    <t>TOTAL GERAL</t>
  </si>
  <si>
    <t>Empresa da Organização Bradesco</t>
  </si>
  <si>
    <t>Nome</t>
  </si>
  <si>
    <t>CNPJ/MF</t>
  </si>
  <si>
    <t>Refere-se a processo judicial questionando contribuições a título de Salário-Educação, que não teriam sido recolhidas na época própria. A empresa apresentou embargos à execução fiscal evidenciando que o recolhimento foi realizado corretamente.</t>
  </si>
  <si>
    <t>Medida Cautelar objetivando afastar a cobrança de NFLD fundada em valores pagos em dinheiro  a título de auxilio alimentação, por força da convenção coletiva, considerados pela fiscalização como verba de natureza remuneratória.</t>
  </si>
  <si>
    <t>Trata-se de Mandado de Segurança impetrado para discutir autuação para exigência de contribuição previdenciária ao INSS sobre valores pagos a empregados a título título de vale transporte e de reembolso de despesas com creche/ babá, uma vez que estes não integram o salário, não sendo, portanto, passíveis de contribuição previdenciária. 
A tese do banco de inconstitucionalidade da contribuição previdenciária sobre o vale transporte pago em dinheiro  já está pacificada pela jurisprudência (RE 478.410/SP), assim como a tese de que o auxílio-creche funciona como indenização, não integrando o salário-de-contribuição para a Previdência (Tema Repetitivo nº 338 do STJ - REsp 1146772/DF ).</t>
  </si>
  <si>
    <t>O STJ negou provimento ao Recurso Especial do INSS reconhecendo definitivamente a não incidência da contribuição previdenciária sobre auxílio creche/babá e vale - transporte pago em dinheiro. Processo arquivado.</t>
  </si>
  <si>
    <t>Trata-se de Ação Anulatória ajuizada com o intuito de desconstituir a autuação para exigência de contribuição previdenciária ao INSS sobre valores pagos a empregados a título título de vale transporte e de reembolso de despesas com creche/ babá, uma vez que estes não integram o salário, não sendo, portanto, passíveis de contribuição previdenciária. 
A tese do banco de inconstitucionalidade da contribuição previdenciária sobre o vale transporte pago em dinheiro  já está pacificada pela jurisprudência (RE 478.410/SP), assim como a tese de que o auxílio-creche funciona como indenização, não integrando o salário-de-contribuição para a Previdência (Tema Repetitivo nº 338 do STJ - REsp 1146772/DF ).</t>
  </si>
  <si>
    <t>Trata-se de Ação Anulatória ajuizada com o intuito de desconstituir a autuação para exigência de contribuição previdenciária ao INSS sobre valores pagos a empregados a título título de vale transporte, uma vez que este não integra o salário, não sendo, portanto, passível de contribuição previdenciária. 
A tese do banco de inconstitucionalidade da contribuição previdenciária sobre o vale transporte pago em dinheiro  já está pacificada pela jurisprudência (RE 478.410/SP).</t>
  </si>
  <si>
    <t>Decisão final favorável ao Banco com o consequente levantamento dos depósitos judiciais em 22/01/2015. Falta proceder a baixa da inscrição.</t>
  </si>
  <si>
    <t>Refere-se à ação anulatória que visa desconstituir autuação relativa à contribuição previdenciária (INSS - Empresas) sobre aportes em planos de previdência privada, considerados pela fiscalização como verbas remuneratórias sujeitas à incidência de tal contribuição.</t>
  </si>
  <si>
    <t>Esgotada discussão na esfera administrativa, houve ingresso da Ação Anulatória de Débito Fiscal, que conta com setença parcialmente favorável. Aguardando julgamento do recurso de apelação no TRF 3ª Região. A exigibilidade do crédito tributária está suspensa pelo seguro garantia oferecido nos autos dos Embargos a Execução Fiscal.</t>
  </si>
  <si>
    <t>Trata-se de Ação Anulatória ajuizada com o intuito de desconstituir a autuação para exigência de contribuição previdenciária ao INSS sobre valores pagos a empregados a título de vale transporte, uma vez que este não integra o salário, não sendo, portanto, passível de contribuição previdenciária. 
A tese do banco de inconstitucionalidade da contribuição previdenciária sobre o vale transporte pago em dinheiro  já está pacificada pela jurisprudência (RE 478.410/SP).</t>
  </si>
  <si>
    <t>Em 09/11/2005 foi realizado o depósito judicial integral dos valores em discussão. Atualmente  os autos encontram-se suspensos até o julgamento final da ação anulatória</t>
  </si>
  <si>
    <t>Refere-se a processo judicial questionando a contribuição ao INSS (quota patronal + SAT + 3º) sobre plano de previdência privada complementar, regido pela Lei Complementar 109/2001.</t>
  </si>
  <si>
    <t>Suspensão de exigibilidade com depósito nos autos do mandado de segurança. A ação teve decisão de primeiro grau desfavorável mantida pelo Tribunal. Aguarda-se o processamento dos recursos interpostos perante o STJ e STF.</t>
  </si>
  <si>
    <t>A ação teve decisão de primeiro grau favorável que foi revertida no Tribunal. O processo aguarda julgamento final no STF. Os valores discutidos encontram-se suspensos por depósito judicial.</t>
  </si>
  <si>
    <t>Refere-se a execução fiscal pelo não recolhimento de Salario Educação no período de 11/1997. Alegamos quitação do débito em 03/08/98.</t>
  </si>
  <si>
    <t>98.0066668-0
13678-84.1998.4.02.5000</t>
  </si>
  <si>
    <t xml:space="preserve">Refere-se à ação ordinária relativa ao Salário Educação visando afastar o pagamento da contribuição, uma vez que a exigência seria inconstitucional. O pedido na ação judicial também contempla o reconhecimento do direito de realizar a compensação dos créditos recolhidos, indevidamente, desde maio/89. Os débitos discutidos na ação judicial foram objeto de NFLD lavrada pelo INSS para controlar os valores em discussão.   </t>
  </si>
  <si>
    <t>Depósito judicial e pendência de julgamento dos Embargos à Execução</t>
  </si>
  <si>
    <t>Depósito judicial já convertido em renda do INSS pois o valor foi incluído na anistia</t>
  </si>
  <si>
    <t>Depósito judicial e decisão judicial considerando indevida a cobrança</t>
  </si>
  <si>
    <t>Decisão final favorável a Empresa</t>
  </si>
  <si>
    <t>Depósito judicial e pendência de julgamento da ação judicial</t>
  </si>
  <si>
    <t>Depósito judicial e pendência de ação judicial.</t>
  </si>
  <si>
    <t>Débito já liquidado mediante pagamento Integral</t>
  </si>
  <si>
    <t>Débito aguardando liquidação mediante transformação de parte dos dépositos judicial em pagamento definitivo, nos termos da Lei nº 11.941/2009</t>
  </si>
  <si>
    <t>Débito já liquidado mediante transformação do déposito judicial em pagamento definitivo.</t>
  </si>
  <si>
    <t>Decisão judicial favorável a Empresa (débito a ser cancelado)</t>
  </si>
  <si>
    <t>Decisão judicial favorável a Empresa (deposito a ser levantado)</t>
  </si>
  <si>
    <t>Decisão judicial parcialmente favorável a Empresa e depósito judicial</t>
  </si>
  <si>
    <t>Débito já liquidado mediante transformação do déposito judicial em pagamento definitivo, nos termos da Lei nº 11.941/2009</t>
  </si>
  <si>
    <t>Débitos pagos conforme Lei 11.941/09 mediante transformação dos depósitos em renda da União com posterior levantamento (em 17/03/17) do saldo remanescente.</t>
  </si>
  <si>
    <t xml:space="preserve">Trata-se de Mandado de Segurança relativo a incidência de auxilio babá.  A sentença julgou procedente o pedido e concedeu a segurança para reconhecer como indevidos os valores consubstanciados na NFLD, exigidos a título de incidência de contribuição previdenciária sobre a verba denominada auxílio-babá, extinguindo o processo com resolução do mérito.
</t>
  </si>
  <si>
    <t>O débito encontra-se suspenso pela apresentação de Embargos à Execução garantidos por Carta Fiança.</t>
  </si>
  <si>
    <t>Sentença declarou nula a CDA. Aguardando julgamento da apelação interposta pela União Federal.</t>
  </si>
  <si>
    <t>Trata-se de execução fiscal relativa à tributo federal GFIP - Guia de Recolhimento do FGTS e informações da Previdência Social ano 2002 e 2003. Evidenciamos que o débito está prescrito.</t>
  </si>
  <si>
    <t>Impetrado Mandado de Segurança com pedido de liminar para que os Debcads 30.329.353-5 e 30.770.157-3 não impedissem a emissão de CPEN; e no mérito a exclusão dos débitos do sistema uma vez que não há valor para pagamento.</t>
  </si>
  <si>
    <t>Liminar deferida - confirmada por sentença</t>
  </si>
  <si>
    <t>0005269-43.2014.403.6100</t>
  </si>
  <si>
    <t>0005736-44.2011.4.02.5101</t>
  </si>
  <si>
    <t>96.0008261-8</t>
  </si>
  <si>
    <t>Execução Fiscal proposta para cobrança da contribuição previdenciária de 17,5% sobre vencimentos de autônomos.</t>
  </si>
  <si>
    <t>Sentença definitiva transitada em julgado e depósitos levantados pelas partes</t>
  </si>
  <si>
    <t>Sentenças favoráveis definitivas transitadas em julgado</t>
  </si>
  <si>
    <t>Sentença favorável definitiva transitada em julgado</t>
  </si>
  <si>
    <t>MS nº 2002.71.08.001797-7
EF nº 2002.71.08.003087-8</t>
  </si>
  <si>
    <t>MS nº 2002.71.08.001797-7</t>
  </si>
  <si>
    <t>Ação ordinária onde se discute a não incidência de contribuição previdenciária sobre pagamentos a autônomos, corretores de seguros privados (LC 84/96).
A NFLD foi lançada para prevenir decadência e deverá permanecer suspensa até trânsito em julgado da ação.</t>
  </si>
  <si>
    <t>Período 
Envolvido</t>
  </si>
  <si>
    <t>NFLD
Notificação
Fiscal de
Lançamento
de Débito</t>
  </si>
  <si>
    <t>A cobrança está suspensa pela apresentação de Embargos à Execução ainda não julgado e garantido por Seguro-garantia integral</t>
  </si>
  <si>
    <t>Sentença transitada em julgado anulando parcialmente os débitos cobrados.
O depósito judicial que havia sido realizado foi parcialmente convertido em renda do INSS e a outra parte levantado pela empresa. Aguarda-se a baixa da NFLD, pois o caso está encerrado.</t>
  </si>
  <si>
    <t>Mandado de segurança impetrado para suspender a exigibilidade dos débitos sob o fundamento que de estão prescritos.</t>
  </si>
  <si>
    <t>A Execução Fiscal foi suspensa pela apresentação de carta de fiança e ingresso de Embargos à Execução que ainda aguarda julgamento.</t>
  </si>
  <si>
    <t>A cobrança está suspensa pela apresentação de Embargos à Execução ainda não julgado e garantido por Seguro-garantia integral.</t>
  </si>
  <si>
    <t>Empresa</t>
  </si>
  <si>
    <t>Quantidade de Processos</t>
  </si>
  <si>
    <t>Houve desistência da discussão nos moldes da Lei 11.941/2009 (Anistia) e os valores que estavam depositados relativos às autuações fiscais, foram parcialmente convertidos em renda da União. Aguarda-se o cancelamento das NFLD (s)</t>
  </si>
  <si>
    <t>Ação judicial que buscou anulação das autuações transitou em julgado favoravelmente à empresa.</t>
  </si>
  <si>
    <t>Ação ordinária onde se discute a não incidência de contribuição previdenciária sobre pagamentos a autônomos, corretores de seguros privados (Lei Complementar 84/96).
A NFLD 32.621.303-1 foi lançada para prevenir decadência e deverá permanecer suspensa até trânsito em julgado da ação.</t>
  </si>
  <si>
    <t>A ação judicial que pretende desconstituir a autuação não conta com decisão favorável. Todavia, o julgamento final está suspenso até que o STF aprecie a Ação Declaratória de Inconstitucionalidade 4.673/DF.</t>
  </si>
  <si>
    <t>O Banco desistiu da ação e renunciou ao direito, nos termos da Lei nº 11.941/2009. Com a concordância das partes, foi convertido em renda o depósito, encerrando-se definitivamente o processo.</t>
  </si>
  <si>
    <t xml:space="preserve">Trata-se de Mandado de Segurança impetrado para discutir autuação para exigência de contribuição previdenciária ao INSS sobre valores pagos a empregados a título de vale transporte, considerados pela fiscalização como verba de natureza remuneratória. O STF (Supremo Tribunal Federal) já se pronunciou sobre a tese para afirmar que o pagamento em espécie não descaracteriza a natureza indenizatória da verba. </t>
  </si>
  <si>
    <t>Homologada a renúncia em virtude da Lei 11.941/2009 (Anistia). O valor do depósito a ser convertido em renda em favor da União será apurado na liquidação de sentença.</t>
  </si>
  <si>
    <t>Refere-se a execução fiscal relativa a débitos de INSS/Terceiros sobre pagamentos de diárias de viagem consideradas pelo Fisco como sendo de natureza remuneratória.</t>
  </si>
  <si>
    <t>Execução fiscal julgada parcialmente favorável à Empresa. Atualmente os autos aguardam levantameto de parte dos valores depositados (parcela considerada indevida).</t>
  </si>
  <si>
    <t>Trata-se de Ação Anulatória relativa a débitos decorrentes de contribuições ao INSS/Terceiros, em razão de pagamentos efetuados a "Diretores empregados" considerados pela fiscalização como sendo de natureza remuneratória.</t>
  </si>
  <si>
    <t xml:space="preserve">O Banco desistiu da ação e em 30/11/2009 optou por incluir o débito na Anistia da Lei 11.941/2009. Atualmente, o processo aguarda conversão em renda da União de parte dos valores depositados.
</t>
  </si>
  <si>
    <t>Débito em regime de parcelamento</t>
  </si>
  <si>
    <t>Impetrado mandado de segurança para cancelar os débitos lançados pelas NFLDs 35.310.754-9 e 35.310.762-0, em razão da decadência.</t>
  </si>
  <si>
    <t>Decisão final favorável transitada em julgado.</t>
  </si>
  <si>
    <t>Decisão desfavorável, atualmente aguarda-se o julgamento do recurso de apelação no Tribunal.</t>
  </si>
  <si>
    <t>Débito formalizado a título de responsabilidade solidária com prestadores de serviços contratados e mantidos em suas dependências durante o período de janeiro/1996 a dezembro/1998.</t>
  </si>
  <si>
    <t>A empresa obteve julgamento favorável em primeira e segunda instâncias, declarando nula a NFLD. Atualmente o Recurso Especial da União encontra-se pendente de julgamento no STJ.</t>
  </si>
  <si>
    <t xml:space="preserve">Refere-se a processo judicial questionando NFLD fundada na ausência de Contribuição Social sobre Ajuda de Custo de Tranferências, tida pela fiscalização como de natureza remuneratória. Em 19/12/2006 foi apresentada Carta de Fiança e opostos Embargos de Execução Fiscal. </t>
  </si>
  <si>
    <t>Após apresentação  da Carta de Fiança, foram opostos Embargos à Execução Fiscal. Atualmente aguarda-se o julgamento dos Embargos.</t>
  </si>
  <si>
    <t>Em 14/08/2007 foi realizado o depósito integral. Em 30/11/2009  o caso foi incluído na Anistia da Lei nº 11.941/09 com pagamento à vista, mediante conversão dos depósitos judiciais. Em 18/12/2009 a Fazenda  manifestou-se  favoravelmente ao nosso pedido. Sendo que os depósitos foram convertidos em renda para a União e atualmente aguarda-se o levantamento dos valores residuais pelo contribuinte, bem como,  o consequente cancelamento da NFLD.</t>
  </si>
  <si>
    <t>Trata-se de Mandado de Segurança relativo a contribuições destinadas ao INSS/Terceiros sobre os pagamentos efetuados a título de auxílio-babá.</t>
  </si>
  <si>
    <t>O processo judicial foi extinto com decisão final favorável à Empresa.</t>
  </si>
  <si>
    <t>Trata-se de Mandado de Segurança relativo a contribuições destinadas ao INSS/Terceiros sobre os pagamentos efetuados a título de prêmio de demissão, aviso prévio especial e prêmios diversos.</t>
  </si>
  <si>
    <t>O processo judicial foi extinto com decisão final favorável à Empresa. Aguarda-se levantamento do depósito judicial.</t>
  </si>
  <si>
    <t xml:space="preserve">Trata-se de Mandado de Segurança impetrado para discutir autuação para exigência de contribuição previdenciária ao INSS sobre valores pagos a empregados a título título de vale transporte e de reembolso de despesas com creche/ babá, uma vez que estes não integram o salário, não sendo, portanto, passíveis de contribuição previdenciária. </t>
  </si>
  <si>
    <t xml:space="preserve">Trata-se de Ação Anulatória ajuizada com o intuito de desconstituir a autuação para exigência de contribuição previdenciária ao INSS sobre valores pagos a empregados a título título de vale transporte e de reembolso de despesas com creche/ babá, uma vez que estes não integram o salário, não sendo, portanto, passíveis de contribuição previdenciária. 
</t>
  </si>
  <si>
    <t>Trânsito em julgado de decisão favorável à Empresa.</t>
  </si>
  <si>
    <t>Refere-se a processo judicial questionando a inconstitucionalidade das contribuições relativas ao INSS/Terceiros em razão de pagamentos efetuados a título de Prêmio Demissão, Aviso Prévio Especial, Prêmios Diversos, considerados pela fiscalização como de natureza remuneratória.</t>
  </si>
  <si>
    <t>Atualmente os autos aguardam julgamento do recurso interposto perante os Tribunias.</t>
  </si>
  <si>
    <t>Decisão desfavorável à empresa. Atualmente o processo está suspenso até julgamento da Ação Declaratória de Inconstitucionalidade 4.673/DF.</t>
  </si>
  <si>
    <t>Decisão parcialmente favorável à Empresa. Aguardando julgamento do recurso de apelação no TRF 3ª Região. A exigibilidade do crédito tributária está suspensa pelo seguro garantia oferecido nos autos dos Embargos a Execução Fiscal.</t>
  </si>
  <si>
    <t>Processo judicial questionando a alegação de falta de informações das contribuições à seguridade social em GFIP. Em 2013 houve adesão à anistia Lei 12.865/13</t>
  </si>
  <si>
    <t>Mandado de Segurança visando o cancelamento de autuação relativa a contribuição previdenciária sobre valores pagos aos empregados a título de vale transporte e de reembolso de despesas com creche/babá, uma vez que esses valores não integram o salário. Ambas as teses  já estão pacificadas pela jurisprudência no STF e STJ.</t>
  </si>
  <si>
    <t>Decisão final favorável transitada em julgado e valores depositados levantados.</t>
  </si>
  <si>
    <t>Mandado de Segurança visando o cancelamento de autuação relativa a contribuição previdenciária sobre valores pagos aos empregados a título de vale transporte, uma vez que esses valores não integram o salário. A a tese  já está pacificada pela jurisprudência no STF.</t>
  </si>
  <si>
    <t>Sentença denegando a segurança. Interposto recurso de apelação que aguarda julgamento. O valor está com a exigibilidade está suspensa em razão do depósito integral.</t>
  </si>
  <si>
    <t xml:space="preserve">Ação Anulatória questionando a constitucionalidade da contribuição previdenciária sobre valores pagos à título de Prêmio de Demissão, Aviso Prévio Especial e Prêmios Diversos, considerados pela fiscalização como de natureza remuneratória.
</t>
  </si>
  <si>
    <t>Decisão final favorável transitada em julgado e valores depositados levantados. Processo arquivado.</t>
  </si>
  <si>
    <t>Mandado de Segurança visando o cancelamento de autuação relativa a contribuição previdenciária sobre valores pagos aos empregados a título de Participação no Lucro e Resultado - PLR e gratificação liberalidade.</t>
  </si>
  <si>
    <t>Débito incluído na anistia Lei 11.941/09. Desistência homologada e houve conversão do depósito judicial em renda da União.</t>
  </si>
  <si>
    <t>Execução fiscal para cobrança de valores de contribuição previdenciária sobre salário educação.</t>
  </si>
  <si>
    <t>Sentença parcialmente favorável reconhecendo a decadência para o período até 07/1997. Interposta apelação que aguarda julgamento. Os valores estão com a exigibilidade suspensa por força do depósito judicial integral.</t>
  </si>
  <si>
    <t>Ação judicial questionando a constitucionalidade da contribuição previdenciária sobre valores pagos à título de Prêmio de Demissão, Aviso Prévio Especial e Prêmios Diversos, considerados pela fiscalização como de natureza remunetária.</t>
  </si>
  <si>
    <t>Ação anulatória visando o cancelamento de autuação relativa a contribuição previdenciária sobre valores pagos aos empregados a título de vale transporte, uma vez que esses valores não integram o salário. A a tese  já está pacificada pela jurisprudência no STF.</t>
  </si>
  <si>
    <t>Débito incluído na anistia Lei 12.865/13. Desistência honologada, aguarda-se conversão do depósito judicial em renda da União.</t>
  </si>
  <si>
    <t>Mandado de Seguranaça para suspender a exigibiliade e cancelar os débitos sob o fundamento da extinção destes pela prescrição.</t>
  </si>
  <si>
    <t>Sentença parcialmente favorável. Aguarda julgamento da apelação da União. O débito está com a exigibilidade suspensa em razão do depósito judicial.</t>
  </si>
  <si>
    <t>Mandado de Segurança visando o cancelamento da NFLD, em razão da decadência.</t>
  </si>
  <si>
    <t>Decisão desfavorável. Interposto recurso de apelação que aguarda julgamento. O valor está com a exigibilidade está suspensa em razão do depósito integral.</t>
  </si>
  <si>
    <t>O valor envolvido está com exigibilidade suspensa em razão do depósito judicial.</t>
  </si>
  <si>
    <t xml:space="preserve">Trata-se de Mandado de Segurança impetrado para discutir autuação para exigência de contribuição previdenciária ao INSS sobre valores pagos a empregados a título título de vale transporte, uma vez que este não integra o salário, não sendo, portanto, passível de contribuição previdenciária. </t>
  </si>
  <si>
    <t>O STJ deu provimento ao recurso Especial interposto pelo INSS declarando que “se o auxílio-transporte é pago em dinheiro, e não por meio de vales, como determina a Lei n.º 7.418/85, o benefício deve ser incluído no salário de contribuição para efeito de incidência da contribuição previdenciária e do FGTS”. Aguarda-se o julgamento do recurso Extraordinário interposto no STF pela Empresa.</t>
  </si>
  <si>
    <t>Decisão desfavorável. Aguarda-se julgamento dos recursos Especial e Extraordinário interposto pelo Banco.</t>
  </si>
  <si>
    <t xml:space="preserve">Trata-se de Mandado de Segurança impetrado com o intuito de desconstituir a autuação para exigência de contribuição previdenciária ao INSS sobre valores pagos a empregados a título título de vale transporte, uma vez que este não integra o salário, não sendo, portanto, passível de contribuição previdenciária. </t>
  </si>
  <si>
    <t>Débito já extinto mediante pagamento</t>
  </si>
  <si>
    <t>Decisão final desfavorável, efetuado o recolhimento dos valores devidos.</t>
  </si>
  <si>
    <t>Trânsito em julgado de decisão favorável ao banco, que já efetuou o levantamento do depósito judicial. Autos baixados.</t>
  </si>
  <si>
    <t>Decisão favorável com relação ao créche/babá e desfavorável em relação ao Vale Transporte. Aguarda-se julgamento final no STF.</t>
  </si>
  <si>
    <t>Aguardando julgamento dos Embargos à Execução. Garantido por depósito judicial.</t>
  </si>
  <si>
    <t>Liminar e sentença parcialmente favoráveis. Aguarda-se julgamento do Reurso Especial da empresa no STJ.</t>
  </si>
  <si>
    <t>Decisão desfavorável. Aguardando julgamento da Apelação interposta pela Empresa. Os valores em discussão estão depositados judicialmente.</t>
  </si>
  <si>
    <t>Trata-se de execução fiscal  promovida pelo Fundo Nacional de Desenvolvimento da Educação, relativa ao salário educação.</t>
  </si>
  <si>
    <t>Decisão final desfavorável. Aguardando conversão dos valores depositados em renda da União.</t>
  </si>
  <si>
    <t>Decisão judicial desfavorável a Empresa (aguardando a conversão em renda dos depósitos judiciais)</t>
  </si>
  <si>
    <t>Em R$ 1,00, a valor de maio/2017</t>
  </si>
  <si>
    <t>Faixa de Valores</t>
  </si>
  <si>
    <t>Quantidade 
de casos</t>
  </si>
  <si>
    <t>Valor Total 
dos Casos</t>
  </si>
  <si>
    <t>Organização Bradesco</t>
  </si>
  <si>
    <t>CPIPREV - Senado Federal - Ofício 63/2017 e Requerimento 146/2017</t>
  </si>
  <si>
    <t>Planilha Anexa à Carta de Atendimento (26/05/2017)</t>
  </si>
  <si>
    <t>MS 97.0022806-1</t>
  </si>
  <si>
    <t>OBS</t>
  </si>
  <si>
    <t>A</t>
  </si>
  <si>
    <t>06/88 a 
06/1991</t>
  </si>
  <si>
    <t>OBSERVAÇÃO: "A" - Casos que já deveriam estar baixados, em razão dos desdobramentos / encerramento dos processos.</t>
  </si>
  <si>
    <t>Autuação para exigência de contribuição previdenciária ao INSS sobre valores pagos a empregados a título de vale transporte, uma vez que este não integra o salário, não sendo, portanto, passível de contribuição previdenciária. 
A tese do banco de inconstitucionalidade da contribuição previdenciária sobre o vale transporte pago em dinheiro  já está pacificada pela jurisprudência do Superior Tribunal de Justiça.</t>
  </si>
  <si>
    <t>Trata-se de Mandado de Segurança impetrado para discutir autuação para exigência de contribuição previdenciária ao INSS sobre valores pagos a empregados a título de vale transporte, salário educação e INCRA, uma vez que estes não integram o salário, não sendo, portanto, passíveis de contribuição previdenciária. 
A tese do banco de inconstitucionalidade da contribuição previdenciária sobre o vale transporte pago em dinheiro  já está pacificada pela jurisprudência.</t>
  </si>
  <si>
    <t>A execução fiscal aguarda julgamento e a própria PGFN - Procuradoria Geral da Fazenda Nacional excluiu a exigência com relação ao Vale-Transporte e manteve Salário Educação INCRA.</t>
  </si>
  <si>
    <t>Depósito judicial a ser convertido em renda do INSS, pois o valor foi incluído na Anistia, nos termos da Lei nº 11.941/2009</t>
  </si>
  <si>
    <t>Trata-se de autuação para exigir contribuição previdenciária sobre pagamentos considerados pela fiscalização como verbas remuneratórias.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</si>
</sst>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justify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17" fontId="0" fillId="0" borderId="6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3" xfId="0" applyFill="1" applyBorder="1" applyAlignment="1">
      <alignment horizontal="justify" vertical="center" wrapText="1"/>
    </xf>
    <xf numFmtId="164" fontId="0" fillId="0" borderId="15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4" fillId="0" borderId="17" xfId="0" applyFont="1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164" fontId="0" fillId="0" borderId="2" xfId="0" applyNumberFormat="1" applyFill="1" applyBorder="1" applyAlignment="1">
      <alignment vertical="center"/>
    </xf>
    <xf numFmtId="10" fontId="2" fillId="0" borderId="2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3" fontId="0" fillId="0" borderId="3" xfId="0" applyNumberFormat="1" applyFill="1" applyBorder="1" applyAlignment="1">
      <alignment vertical="center"/>
    </xf>
    <xf numFmtId="10" fontId="2" fillId="0" borderId="3" xfId="2" applyNumberFormat="1" applyFont="1" applyFill="1" applyBorder="1" applyAlignment="1">
      <alignment horizontal="center" vertical="center"/>
    </xf>
    <xf numFmtId="43" fontId="2" fillId="0" borderId="13" xfId="0" applyNumberFormat="1" applyFont="1" applyFill="1" applyBorder="1" applyAlignment="1">
      <alignment vertical="center"/>
    </xf>
    <xf numFmtId="10" fontId="2" fillId="0" borderId="13" xfId="0" applyNumberFormat="1" applyFont="1" applyFill="1" applyBorder="1" applyAlignment="1">
      <alignment horizontal="center" vertical="center"/>
    </xf>
    <xf numFmtId="10" fontId="0" fillId="0" borderId="3" xfId="2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3" fontId="2" fillId="0" borderId="3" xfId="0" applyNumberFormat="1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horizontal="justify" vertical="center"/>
    </xf>
    <xf numFmtId="0" fontId="0" fillId="0" borderId="13" xfId="0" applyFill="1" applyBorder="1" applyAlignment="1">
      <alignment horizontal="justify" vertical="center"/>
    </xf>
    <xf numFmtId="164" fontId="0" fillId="0" borderId="16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4" fillId="0" borderId="15" xfId="0" applyFont="1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4" fillId="0" borderId="7" xfId="0" applyFont="1" applyFill="1" applyBorder="1" applyAlignment="1">
      <alignment horizontal="justify" vertical="center"/>
    </xf>
    <xf numFmtId="0" fontId="0" fillId="0" borderId="7" xfId="0" applyFill="1" applyBorder="1" applyAlignment="1">
      <alignment horizontal="justify" vertical="center"/>
    </xf>
    <xf numFmtId="0" fontId="2" fillId="0" borderId="9" xfId="0" applyFont="1" applyFill="1" applyBorder="1" applyAlignment="1">
      <alignment horizontal="right" vertical="center"/>
    </xf>
    <xf numFmtId="164" fontId="0" fillId="0" borderId="3" xfId="0" applyNumberForma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4" fontId="0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" fontId="8" fillId="0" borderId="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 wrapText="1"/>
    </xf>
    <xf numFmtId="0" fontId="9" fillId="0" borderId="3" xfId="0" applyFont="1" applyFill="1" applyBorder="1" applyAlignment="1">
      <alignment horizontal="center" vertical="center" textRotation="255" wrapText="1"/>
    </xf>
  </cellXfs>
  <cellStyles count="4">
    <cellStyle name="Normal" xfId="0" builtinId="0"/>
    <cellStyle name="Porcentagem" xfId="2" builtinId="5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65"/>
  <sheetViews>
    <sheetView showGridLines="0" tabSelected="1" zoomScale="115" zoomScaleNormal="11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 x14ac:dyDescent="0.25"/>
  <cols>
    <col min="1" max="1" width="2.42578125" style="71" customWidth="1"/>
    <col min="2" max="2" width="11.85546875" style="12" customWidth="1"/>
    <col min="3" max="3" width="39.28515625" style="12" customWidth="1"/>
    <col min="4" max="4" width="18.7109375" style="12" customWidth="1"/>
    <col min="5" max="5" width="12.5703125" style="12" customWidth="1"/>
    <col min="6" max="6" width="48.5703125" style="12" customWidth="1"/>
    <col min="7" max="7" width="14.7109375" style="12" bestFit="1" customWidth="1"/>
    <col min="8" max="8" width="4.5703125" style="86" bestFit="1" customWidth="1"/>
    <col min="9" max="9" width="29.42578125" style="34" customWidth="1"/>
    <col min="10" max="11" width="63.85546875" style="34" customWidth="1"/>
    <col min="12" max="12" width="16.28515625" style="12" customWidth="1"/>
    <col min="13" max="14" width="14.28515625" style="12" customWidth="1"/>
    <col min="15" max="15" width="16.140625" style="12" customWidth="1"/>
    <col min="16" max="16" width="25.28515625" style="12" customWidth="1"/>
    <col min="17" max="17" width="15.140625" style="12" customWidth="1"/>
    <col min="18" max="18" width="19.28515625" style="12" customWidth="1"/>
    <col min="19" max="19" width="14" style="12" bestFit="1" customWidth="1"/>
    <col min="20" max="16384" width="9.140625" style="12"/>
  </cols>
  <sheetData>
    <row r="1" spans="1:19" ht="28.5" x14ac:dyDescent="0.25">
      <c r="C1" s="93" t="s">
        <v>397</v>
      </c>
    </row>
    <row r="2" spans="1:19" ht="28.5" x14ac:dyDescent="0.25">
      <c r="C2" s="93" t="s">
        <v>398</v>
      </c>
    </row>
    <row r="3" spans="1:19" ht="28.5" x14ac:dyDescent="0.25">
      <c r="C3" s="93" t="s">
        <v>399</v>
      </c>
      <c r="S3" s="94" t="s">
        <v>393</v>
      </c>
    </row>
    <row r="4" spans="1:19" ht="45" customHeight="1" x14ac:dyDescent="0.25">
      <c r="B4" s="97" t="s">
        <v>268</v>
      </c>
      <c r="C4" s="107" t="s">
        <v>270</v>
      </c>
      <c r="D4" s="108"/>
      <c r="E4" s="99" t="s">
        <v>321</v>
      </c>
      <c r="F4" s="97" t="s">
        <v>123</v>
      </c>
      <c r="G4" s="99" t="s">
        <v>320</v>
      </c>
      <c r="H4" s="109" t="s">
        <v>401</v>
      </c>
      <c r="I4" s="101" t="s">
        <v>132</v>
      </c>
      <c r="J4" s="99" t="s">
        <v>133</v>
      </c>
      <c r="K4" s="99" t="s">
        <v>204</v>
      </c>
      <c r="L4" s="104" t="s">
        <v>124</v>
      </c>
      <c r="M4" s="105"/>
      <c r="N4" s="105"/>
      <c r="O4" s="105"/>
      <c r="P4" s="105"/>
      <c r="Q4" s="105"/>
      <c r="R4" s="105"/>
      <c r="S4" s="106"/>
    </row>
    <row r="5" spans="1:19" ht="45" customHeight="1" x14ac:dyDescent="0.25">
      <c r="B5" s="98"/>
      <c r="C5" s="44" t="s">
        <v>271</v>
      </c>
      <c r="D5" s="44" t="s">
        <v>272</v>
      </c>
      <c r="E5" s="100"/>
      <c r="F5" s="100"/>
      <c r="G5" s="100"/>
      <c r="H5" s="110"/>
      <c r="I5" s="102"/>
      <c r="J5" s="103"/>
      <c r="K5" s="103"/>
      <c r="L5" s="74" t="s">
        <v>98</v>
      </c>
      <c r="M5" s="76" t="s">
        <v>137</v>
      </c>
      <c r="N5" s="76" t="s">
        <v>138</v>
      </c>
      <c r="O5" s="76" t="s">
        <v>135</v>
      </c>
      <c r="P5" s="74" t="s">
        <v>99</v>
      </c>
      <c r="Q5" s="76" t="s">
        <v>100</v>
      </c>
      <c r="R5" s="76" t="s">
        <v>101</v>
      </c>
      <c r="S5" s="76" t="s">
        <v>139</v>
      </c>
    </row>
    <row r="6" spans="1:19" ht="75" x14ac:dyDescent="0.25">
      <c r="A6" s="78"/>
      <c r="B6" s="14">
        <v>1</v>
      </c>
      <c r="C6" s="16" t="s">
        <v>0</v>
      </c>
      <c r="D6" s="14" t="s">
        <v>1</v>
      </c>
      <c r="E6" s="14" t="s">
        <v>4</v>
      </c>
      <c r="F6" s="26" t="s">
        <v>205</v>
      </c>
      <c r="G6" s="27" t="s">
        <v>156</v>
      </c>
      <c r="H6" s="87"/>
      <c r="I6" s="28" t="s">
        <v>322</v>
      </c>
      <c r="J6" s="29" t="s">
        <v>280</v>
      </c>
      <c r="K6" s="29" t="s">
        <v>281</v>
      </c>
      <c r="L6" s="19">
        <v>147848184.55000001</v>
      </c>
      <c r="M6" s="19">
        <v>0</v>
      </c>
      <c r="N6" s="19">
        <v>9157911.4199999999</v>
      </c>
      <c r="O6" s="19">
        <v>108510108.79000001</v>
      </c>
      <c r="P6" s="19">
        <v>168138138.43000001</v>
      </c>
      <c r="Q6" s="19">
        <v>86730868.640000001</v>
      </c>
      <c r="R6" s="5">
        <f t="shared" ref="R6:R37" si="0">SUM(L6:Q6)</f>
        <v>520385211.82999998</v>
      </c>
      <c r="S6" s="21">
        <v>0</v>
      </c>
    </row>
    <row r="7" spans="1:19" ht="105" x14ac:dyDescent="0.25">
      <c r="A7" s="78"/>
      <c r="B7" s="2">
        <v>2</v>
      </c>
      <c r="C7" s="6" t="s">
        <v>47</v>
      </c>
      <c r="D7" s="2" t="s">
        <v>48</v>
      </c>
      <c r="E7" s="2" t="s">
        <v>53</v>
      </c>
      <c r="F7" s="2" t="s">
        <v>203</v>
      </c>
      <c r="G7" s="2" t="s">
        <v>146</v>
      </c>
      <c r="H7" s="88" t="s">
        <v>402</v>
      </c>
      <c r="I7" s="24" t="s">
        <v>291</v>
      </c>
      <c r="J7" s="3" t="s">
        <v>289</v>
      </c>
      <c r="K7" s="8" t="s">
        <v>329</v>
      </c>
      <c r="L7" s="4">
        <v>21255249.989999998</v>
      </c>
      <c r="M7" s="4">
        <v>0</v>
      </c>
      <c r="N7" s="4">
        <v>0</v>
      </c>
      <c r="O7" s="4">
        <v>9182491.2400000002</v>
      </c>
      <c r="P7" s="4">
        <v>27752093.870000001</v>
      </c>
      <c r="Q7" s="4">
        <v>0</v>
      </c>
      <c r="R7" s="5">
        <f t="shared" si="0"/>
        <v>58189835.099999994</v>
      </c>
      <c r="S7" s="5">
        <v>0</v>
      </c>
    </row>
    <row r="8" spans="1:19" ht="105" x14ac:dyDescent="0.25">
      <c r="A8" s="78"/>
      <c r="B8" s="2">
        <v>3</v>
      </c>
      <c r="C8" s="6" t="s">
        <v>0</v>
      </c>
      <c r="D8" s="2" t="s">
        <v>1</v>
      </c>
      <c r="E8" s="2" t="s">
        <v>2</v>
      </c>
      <c r="F8" s="2" t="s">
        <v>400</v>
      </c>
      <c r="G8" s="2" t="s">
        <v>157</v>
      </c>
      <c r="H8" s="88" t="s">
        <v>402</v>
      </c>
      <c r="I8" s="24" t="s">
        <v>299</v>
      </c>
      <c r="J8" s="8" t="s">
        <v>405</v>
      </c>
      <c r="K8" s="3" t="s">
        <v>330</v>
      </c>
      <c r="L8" s="4">
        <v>7841230.1900000004</v>
      </c>
      <c r="M8" s="4">
        <v>0</v>
      </c>
      <c r="N8" s="4">
        <v>0</v>
      </c>
      <c r="O8" s="4">
        <v>4399899.0199999996</v>
      </c>
      <c r="P8" s="4">
        <v>25308346.649999999</v>
      </c>
      <c r="Q8" s="4">
        <v>0</v>
      </c>
      <c r="R8" s="5">
        <f t="shared" si="0"/>
        <v>37549475.859999999</v>
      </c>
      <c r="S8" s="5">
        <v>0</v>
      </c>
    </row>
    <row r="9" spans="1:19" ht="75" x14ac:dyDescent="0.25">
      <c r="A9" s="78"/>
      <c r="B9" s="2">
        <v>4</v>
      </c>
      <c r="C9" s="6" t="s">
        <v>75</v>
      </c>
      <c r="D9" s="2" t="s">
        <v>76</v>
      </c>
      <c r="E9" s="2" t="s">
        <v>77</v>
      </c>
      <c r="F9" s="2" t="s">
        <v>312</v>
      </c>
      <c r="G9" s="2" t="s">
        <v>185</v>
      </c>
      <c r="H9" s="88"/>
      <c r="I9" s="24" t="s">
        <v>295</v>
      </c>
      <c r="J9" s="8" t="s">
        <v>331</v>
      </c>
      <c r="K9" s="3" t="s">
        <v>332</v>
      </c>
      <c r="L9" s="4">
        <v>6221663.8700000001</v>
      </c>
      <c r="M9" s="4">
        <v>0</v>
      </c>
      <c r="N9" s="4">
        <v>0</v>
      </c>
      <c r="O9" s="4">
        <v>2162253.44</v>
      </c>
      <c r="P9" s="4">
        <v>13663593.83</v>
      </c>
      <c r="Q9" s="4">
        <v>0</v>
      </c>
      <c r="R9" s="5">
        <f t="shared" si="0"/>
        <v>22047511.140000001</v>
      </c>
      <c r="S9" s="5">
        <v>0</v>
      </c>
    </row>
    <row r="10" spans="1:19" ht="120" x14ac:dyDescent="0.25">
      <c r="A10" s="78"/>
      <c r="B10" s="2">
        <v>5</v>
      </c>
      <c r="C10" s="6" t="s">
        <v>0</v>
      </c>
      <c r="D10" s="2" t="s">
        <v>1</v>
      </c>
      <c r="E10" s="2" t="s">
        <v>3</v>
      </c>
      <c r="F10" s="7" t="s">
        <v>228</v>
      </c>
      <c r="G10" s="2" t="s">
        <v>158</v>
      </c>
      <c r="H10" s="88"/>
      <c r="I10" s="24" t="s">
        <v>322</v>
      </c>
      <c r="J10" s="8" t="s">
        <v>406</v>
      </c>
      <c r="K10" s="8" t="s">
        <v>407</v>
      </c>
      <c r="L10" s="4">
        <v>2411677.34</v>
      </c>
      <c r="M10" s="4">
        <v>0</v>
      </c>
      <c r="N10" s="4">
        <v>0</v>
      </c>
      <c r="O10" s="4">
        <v>485795.46</v>
      </c>
      <c r="P10" s="4">
        <v>4500838.5199999996</v>
      </c>
      <c r="Q10" s="4">
        <v>1479662.26</v>
      </c>
      <c r="R10" s="5">
        <f t="shared" si="0"/>
        <v>8877973.5800000001</v>
      </c>
      <c r="S10" s="5">
        <v>0</v>
      </c>
    </row>
    <row r="11" spans="1:19" ht="75" x14ac:dyDescent="0.25">
      <c r="A11" s="78"/>
      <c r="B11" s="2">
        <v>6</v>
      </c>
      <c r="C11" s="6" t="s">
        <v>94</v>
      </c>
      <c r="D11" s="2" t="s">
        <v>95</v>
      </c>
      <c r="E11" s="2" t="s">
        <v>96</v>
      </c>
      <c r="F11" s="2" t="s">
        <v>207</v>
      </c>
      <c r="G11" s="2" t="s">
        <v>208</v>
      </c>
      <c r="H11" s="88" t="s">
        <v>402</v>
      </c>
      <c r="I11" s="24" t="s">
        <v>314</v>
      </c>
      <c r="J11" s="3" t="s">
        <v>313</v>
      </c>
      <c r="K11" s="8" t="s">
        <v>323</v>
      </c>
      <c r="L11" s="4">
        <v>2006554.19</v>
      </c>
      <c r="M11" s="4">
        <v>0</v>
      </c>
      <c r="N11" s="4">
        <v>0</v>
      </c>
      <c r="O11" s="4">
        <v>970140.55</v>
      </c>
      <c r="P11" s="4">
        <v>5797599.4900000002</v>
      </c>
      <c r="Q11" s="4">
        <v>0</v>
      </c>
      <c r="R11" s="5">
        <f t="shared" si="0"/>
        <v>8774294.2300000004</v>
      </c>
      <c r="S11" s="5">
        <v>877429.42</v>
      </c>
    </row>
    <row r="12" spans="1:19" ht="75" x14ac:dyDescent="0.25">
      <c r="A12" s="78"/>
      <c r="B12" s="2">
        <v>7</v>
      </c>
      <c r="C12" s="6" t="s">
        <v>75</v>
      </c>
      <c r="D12" s="2" t="s">
        <v>76</v>
      </c>
      <c r="E12" s="2" t="s">
        <v>78</v>
      </c>
      <c r="F12" s="7" t="s">
        <v>262</v>
      </c>
      <c r="G12" s="2" t="s">
        <v>186</v>
      </c>
      <c r="H12" s="88" t="s">
        <v>402</v>
      </c>
      <c r="I12" s="24" t="s">
        <v>302</v>
      </c>
      <c r="J12" s="3" t="s">
        <v>284</v>
      </c>
      <c r="K12" s="3" t="s">
        <v>303</v>
      </c>
      <c r="L12" s="4">
        <v>3840978.72</v>
      </c>
      <c r="M12" s="4">
        <v>0</v>
      </c>
      <c r="N12" s="4">
        <v>0</v>
      </c>
      <c r="O12" s="4">
        <v>1536391.47</v>
      </c>
      <c r="P12" s="4">
        <v>2217019.5</v>
      </c>
      <c r="Q12" s="4">
        <v>0</v>
      </c>
      <c r="R12" s="5">
        <f t="shared" si="0"/>
        <v>7594389.6900000004</v>
      </c>
      <c r="S12" s="5">
        <v>759438.96</v>
      </c>
    </row>
    <row r="13" spans="1:19" ht="75" x14ac:dyDescent="0.25">
      <c r="A13" s="78"/>
      <c r="B13" s="2">
        <v>8</v>
      </c>
      <c r="C13" s="6" t="s">
        <v>75</v>
      </c>
      <c r="D13" s="2" t="s">
        <v>76</v>
      </c>
      <c r="E13" s="2" t="s">
        <v>79</v>
      </c>
      <c r="F13" s="2" t="s">
        <v>187</v>
      </c>
      <c r="G13" s="2" t="s">
        <v>188</v>
      </c>
      <c r="H13" s="88" t="s">
        <v>402</v>
      </c>
      <c r="I13" s="24" t="s">
        <v>302</v>
      </c>
      <c r="J13" s="3" t="s">
        <v>242</v>
      </c>
      <c r="K13" s="3" t="s">
        <v>333</v>
      </c>
      <c r="L13" s="4">
        <v>4360813.4400000004</v>
      </c>
      <c r="M13" s="4">
        <v>0</v>
      </c>
      <c r="N13" s="4">
        <v>0</v>
      </c>
      <c r="O13" s="4">
        <v>872162.66</v>
      </c>
      <c r="P13" s="4">
        <v>1257192.06</v>
      </c>
      <c r="Q13" s="4">
        <v>0</v>
      </c>
      <c r="R13" s="5">
        <f t="shared" si="0"/>
        <v>6490168.1600000001</v>
      </c>
      <c r="S13" s="5">
        <v>649016.81000000006</v>
      </c>
    </row>
    <row r="14" spans="1:19" ht="105" x14ac:dyDescent="0.25">
      <c r="A14" s="78"/>
      <c r="B14" s="2">
        <v>9</v>
      </c>
      <c r="C14" s="6" t="s">
        <v>116</v>
      </c>
      <c r="D14" s="6" t="s">
        <v>117</v>
      </c>
      <c r="E14" s="2" t="s">
        <v>122</v>
      </c>
      <c r="F14" s="7" t="s">
        <v>209</v>
      </c>
      <c r="G14" s="2" t="s">
        <v>195</v>
      </c>
      <c r="H14" s="88"/>
      <c r="I14" s="24" t="s">
        <v>295</v>
      </c>
      <c r="J14" s="3" t="s">
        <v>334</v>
      </c>
      <c r="K14" s="3" t="s">
        <v>286</v>
      </c>
      <c r="L14" s="4">
        <v>2154573.38</v>
      </c>
      <c r="M14" s="4">
        <v>0</v>
      </c>
      <c r="N14" s="4">
        <v>0</v>
      </c>
      <c r="O14" s="4">
        <v>1125580.53</v>
      </c>
      <c r="P14" s="4">
        <v>952570.44</v>
      </c>
      <c r="Q14" s="4">
        <v>0</v>
      </c>
      <c r="R14" s="5">
        <f t="shared" si="0"/>
        <v>4232724.3499999996</v>
      </c>
      <c r="S14" s="5">
        <v>0</v>
      </c>
    </row>
    <row r="15" spans="1:19" ht="75" x14ac:dyDescent="0.25">
      <c r="A15" s="78"/>
      <c r="B15" s="2">
        <v>10</v>
      </c>
      <c r="C15" s="6" t="s">
        <v>54</v>
      </c>
      <c r="D15" s="2" t="s">
        <v>55</v>
      </c>
      <c r="E15" s="2" t="s">
        <v>56</v>
      </c>
      <c r="F15" s="2" t="s">
        <v>229</v>
      </c>
      <c r="G15" s="2" t="s">
        <v>152</v>
      </c>
      <c r="H15" s="88"/>
      <c r="I15" s="25" t="s">
        <v>408</v>
      </c>
      <c r="J15" s="10" t="s">
        <v>230</v>
      </c>
      <c r="K15" s="3" t="s">
        <v>335</v>
      </c>
      <c r="L15" s="4">
        <v>1413500.51</v>
      </c>
      <c r="M15" s="4">
        <v>0</v>
      </c>
      <c r="N15" s="4">
        <v>0</v>
      </c>
      <c r="O15" s="4">
        <v>511100.04</v>
      </c>
      <c r="P15" s="4">
        <v>1856099.19</v>
      </c>
      <c r="Q15" s="4">
        <v>0</v>
      </c>
      <c r="R15" s="5">
        <f t="shared" si="0"/>
        <v>3780699.74</v>
      </c>
      <c r="S15" s="5">
        <v>0</v>
      </c>
    </row>
    <row r="16" spans="1:19" ht="105" x14ac:dyDescent="0.25">
      <c r="A16" s="78"/>
      <c r="B16" s="2">
        <v>11</v>
      </c>
      <c r="C16" s="6" t="s">
        <v>54</v>
      </c>
      <c r="D16" s="2" t="s">
        <v>55</v>
      </c>
      <c r="E16" s="2" t="s">
        <v>58</v>
      </c>
      <c r="F16" s="7" t="s">
        <v>218</v>
      </c>
      <c r="G16" s="2" t="s">
        <v>153</v>
      </c>
      <c r="H16" s="88"/>
      <c r="I16" s="24" t="s">
        <v>294</v>
      </c>
      <c r="J16" s="3" t="s">
        <v>219</v>
      </c>
      <c r="K16" s="8" t="s">
        <v>389</v>
      </c>
      <c r="L16" s="4">
        <v>950333.65</v>
      </c>
      <c r="M16" s="4">
        <v>0</v>
      </c>
      <c r="N16" s="4">
        <v>0</v>
      </c>
      <c r="O16" s="4">
        <v>627160.65</v>
      </c>
      <c r="P16" s="4">
        <v>1401319.63</v>
      </c>
      <c r="Q16" s="4">
        <v>0</v>
      </c>
      <c r="R16" s="5">
        <f t="shared" si="0"/>
        <v>2978813.9299999997</v>
      </c>
      <c r="S16" s="5">
        <v>297881.39</v>
      </c>
    </row>
    <row r="17" spans="1:19" ht="51.75" customHeight="1" x14ac:dyDescent="0.25">
      <c r="A17" s="78"/>
      <c r="B17" s="2">
        <v>12</v>
      </c>
      <c r="C17" s="6" t="s">
        <v>69</v>
      </c>
      <c r="D17" s="2" t="s">
        <v>70</v>
      </c>
      <c r="E17" s="2" t="s">
        <v>74</v>
      </c>
      <c r="F17" s="2" t="s">
        <v>181</v>
      </c>
      <c r="G17" s="2" t="s">
        <v>180</v>
      </c>
      <c r="H17" s="88"/>
      <c r="I17" s="24" t="s">
        <v>295</v>
      </c>
      <c r="J17" s="3" t="s">
        <v>336</v>
      </c>
      <c r="K17" s="8" t="s">
        <v>337</v>
      </c>
      <c r="L17" s="4">
        <v>1281171.8500000001</v>
      </c>
      <c r="M17" s="4">
        <v>0</v>
      </c>
      <c r="N17" s="4">
        <v>0</v>
      </c>
      <c r="O17" s="4">
        <v>616945.43000000005</v>
      </c>
      <c r="P17" s="4">
        <v>1044080.14</v>
      </c>
      <c r="Q17" s="4">
        <v>0</v>
      </c>
      <c r="R17" s="5">
        <f t="shared" si="0"/>
        <v>2942197.4200000004</v>
      </c>
      <c r="S17" s="5">
        <v>0</v>
      </c>
    </row>
    <row r="18" spans="1:19" ht="78" customHeight="1" x14ac:dyDescent="0.25">
      <c r="A18" s="78"/>
      <c r="B18" s="2">
        <v>13</v>
      </c>
      <c r="C18" s="6" t="s">
        <v>54</v>
      </c>
      <c r="D18" s="2" t="s">
        <v>55</v>
      </c>
      <c r="E18" s="2" t="s">
        <v>57</v>
      </c>
      <c r="F18" s="7" t="s">
        <v>238</v>
      </c>
      <c r="G18" s="2" t="s">
        <v>154</v>
      </c>
      <c r="H18" s="88"/>
      <c r="I18" s="25" t="s">
        <v>408</v>
      </c>
      <c r="J18" s="3" t="s">
        <v>338</v>
      </c>
      <c r="K18" s="1" t="s">
        <v>339</v>
      </c>
      <c r="L18" s="4">
        <v>778003.76</v>
      </c>
      <c r="M18" s="4">
        <v>0</v>
      </c>
      <c r="N18" s="4">
        <v>0</v>
      </c>
      <c r="O18" s="4">
        <v>418842.12</v>
      </c>
      <c r="P18" s="4">
        <v>1530472.14</v>
      </c>
      <c r="Q18" s="4">
        <v>0</v>
      </c>
      <c r="R18" s="5">
        <f t="shared" si="0"/>
        <v>2727318.0199999996</v>
      </c>
      <c r="S18" s="5">
        <v>272731.8</v>
      </c>
    </row>
    <row r="19" spans="1:19" ht="105" x14ac:dyDescent="0.25">
      <c r="A19" s="78"/>
      <c r="B19" s="2">
        <v>14</v>
      </c>
      <c r="C19" s="6" t="s">
        <v>116</v>
      </c>
      <c r="D19" s="6" t="s">
        <v>117</v>
      </c>
      <c r="E19" s="2" t="s">
        <v>121</v>
      </c>
      <c r="F19" s="7" t="s">
        <v>209</v>
      </c>
      <c r="G19" s="2" t="s">
        <v>196</v>
      </c>
      <c r="H19" s="88"/>
      <c r="I19" s="24" t="s">
        <v>295</v>
      </c>
      <c r="J19" s="3" t="s">
        <v>334</v>
      </c>
      <c r="K19" s="3" t="s">
        <v>286</v>
      </c>
      <c r="L19" s="4">
        <v>1205044.02</v>
      </c>
      <c r="M19" s="4">
        <v>0</v>
      </c>
      <c r="N19" s="4">
        <v>0</v>
      </c>
      <c r="O19" s="4">
        <v>361513.27</v>
      </c>
      <c r="P19" s="4">
        <v>1160724.97</v>
      </c>
      <c r="Q19" s="4">
        <v>0</v>
      </c>
      <c r="R19" s="5">
        <f t="shared" si="0"/>
        <v>2727282.26</v>
      </c>
      <c r="S19" s="5">
        <v>0</v>
      </c>
    </row>
    <row r="20" spans="1:19" ht="36.75" customHeight="1" x14ac:dyDescent="0.25">
      <c r="A20" s="78"/>
      <c r="B20" s="2">
        <v>15</v>
      </c>
      <c r="C20" s="6" t="s">
        <v>54</v>
      </c>
      <c r="D20" s="2" t="s">
        <v>55</v>
      </c>
      <c r="E20" s="2" t="s">
        <v>125</v>
      </c>
      <c r="F20" s="2"/>
      <c r="G20" s="2" t="s">
        <v>210</v>
      </c>
      <c r="H20" s="88"/>
      <c r="I20" s="24" t="s">
        <v>340</v>
      </c>
      <c r="J20" s="3" t="s">
        <v>409</v>
      </c>
      <c r="K20" s="96" t="s">
        <v>340</v>
      </c>
      <c r="L20" s="4">
        <v>1321646.8899999999</v>
      </c>
      <c r="M20" s="4">
        <v>0</v>
      </c>
      <c r="N20" s="4">
        <v>0</v>
      </c>
      <c r="O20" s="4">
        <v>740517.95</v>
      </c>
      <c r="P20" s="4">
        <v>613298.97</v>
      </c>
      <c r="Q20" s="4">
        <v>0</v>
      </c>
      <c r="R20" s="5">
        <f t="shared" si="0"/>
        <v>2675463.8099999996</v>
      </c>
      <c r="S20" s="5">
        <v>0</v>
      </c>
    </row>
    <row r="21" spans="1:19" ht="180" x14ac:dyDescent="0.25">
      <c r="A21" s="78"/>
      <c r="B21" s="2">
        <v>16</v>
      </c>
      <c r="C21" s="6" t="s">
        <v>0</v>
      </c>
      <c r="D21" s="2" t="s">
        <v>5</v>
      </c>
      <c r="E21" s="2" t="s">
        <v>8</v>
      </c>
      <c r="F21" s="2" t="s">
        <v>231</v>
      </c>
      <c r="G21" s="2" t="s">
        <v>159</v>
      </c>
      <c r="H21" s="88" t="s">
        <v>402</v>
      </c>
      <c r="I21" s="24" t="s">
        <v>299</v>
      </c>
      <c r="J21" s="8" t="s">
        <v>275</v>
      </c>
      <c r="K21" s="3" t="s">
        <v>276</v>
      </c>
      <c r="L21" s="4">
        <v>293739.78000000003</v>
      </c>
      <c r="M21" s="4">
        <v>0</v>
      </c>
      <c r="N21" s="4">
        <v>0</v>
      </c>
      <c r="O21" s="4">
        <v>191538.22</v>
      </c>
      <c r="P21" s="4">
        <v>1142592.48</v>
      </c>
      <c r="Q21" s="4">
        <v>0</v>
      </c>
      <c r="R21" s="5">
        <f t="shared" si="0"/>
        <v>1627870.48</v>
      </c>
      <c r="S21" s="5">
        <v>162787.04</v>
      </c>
    </row>
    <row r="22" spans="1:19" ht="30" x14ac:dyDescent="0.25">
      <c r="A22" s="78"/>
      <c r="B22" s="2">
        <v>17</v>
      </c>
      <c r="C22" s="6" t="s">
        <v>94</v>
      </c>
      <c r="D22" s="2" t="s">
        <v>95</v>
      </c>
      <c r="E22" s="2" t="s">
        <v>97</v>
      </c>
      <c r="F22" s="2" t="s">
        <v>318</v>
      </c>
      <c r="G22" s="11" t="s">
        <v>200</v>
      </c>
      <c r="H22" s="89" t="s">
        <v>402</v>
      </c>
      <c r="I22" s="24" t="s">
        <v>316</v>
      </c>
      <c r="J22" s="47" t="s">
        <v>341</v>
      </c>
      <c r="K22" s="3" t="s">
        <v>342</v>
      </c>
      <c r="L22" s="4">
        <v>301549.33</v>
      </c>
      <c r="M22" s="4">
        <v>0</v>
      </c>
      <c r="N22" s="4">
        <v>0</v>
      </c>
      <c r="O22" s="4">
        <v>191565.23</v>
      </c>
      <c r="P22" s="4">
        <v>1058976.04</v>
      </c>
      <c r="Q22" s="4">
        <v>0</v>
      </c>
      <c r="R22" s="5">
        <f t="shared" si="0"/>
        <v>1552090.6</v>
      </c>
      <c r="S22" s="5">
        <v>0</v>
      </c>
    </row>
    <row r="23" spans="1:19" ht="39" customHeight="1" x14ac:dyDescent="0.25">
      <c r="A23" s="78"/>
      <c r="B23" s="2">
        <v>18</v>
      </c>
      <c r="C23" s="6" t="s">
        <v>42</v>
      </c>
      <c r="D23" s="2" t="s">
        <v>59</v>
      </c>
      <c r="E23" s="2" t="s">
        <v>43</v>
      </c>
      <c r="F23" s="2" t="s">
        <v>311</v>
      </c>
      <c r="G23" s="2" t="s">
        <v>184</v>
      </c>
      <c r="H23" s="88"/>
      <c r="I23" s="24" t="s">
        <v>295</v>
      </c>
      <c r="J23" s="3" t="s">
        <v>324</v>
      </c>
      <c r="K23" s="3" t="s">
        <v>343</v>
      </c>
      <c r="L23" s="4">
        <v>536205.17000000004</v>
      </c>
      <c r="M23" s="4">
        <v>0</v>
      </c>
      <c r="N23" s="4">
        <v>0</v>
      </c>
      <c r="O23" s="4">
        <v>107241.02</v>
      </c>
      <c r="P23" s="4">
        <v>584019.4</v>
      </c>
      <c r="Q23" s="4">
        <v>122746.56</v>
      </c>
      <c r="R23" s="5">
        <f t="shared" si="0"/>
        <v>1350212.1500000001</v>
      </c>
      <c r="S23" s="5">
        <v>0</v>
      </c>
    </row>
    <row r="24" spans="1:19" ht="105" x14ac:dyDescent="0.25">
      <c r="A24" s="78"/>
      <c r="B24" s="2">
        <v>19</v>
      </c>
      <c r="C24" s="6" t="s">
        <v>116</v>
      </c>
      <c r="D24" s="6" t="s">
        <v>117</v>
      </c>
      <c r="E24" s="2" t="s">
        <v>120</v>
      </c>
      <c r="F24" s="7" t="s">
        <v>209</v>
      </c>
      <c r="G24" s="2" t="s">
        <v>197</v>
      </c>
      <c r="H24" s="88"/>
      <c r="I24" s="24" t="s">
        <v>295</v>
      </c>
      <c r="J24" s="3" t="s">
        <v>334</v>
      </c>
      <c r="K24" s="3" t="s">
        <v>286</v>
      </c>
      <c r="L24" s="4">
        <v>1250881.5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5">
        <f t="shared" si="0"/>
        <v>1250881.5</v>
      </c>
      <c r="S24" s="5">
        <v>0</v>
      </c>
    </row>
    <row r="25" spans="1:19" ht="45" x14ac:dyDescent="0.25">
      <c r="A25" s="78"/>
      <c r="B25" s="2">
        <v>20</v>
      </c>
      <c r="C25" s="6" t="s">
        <v>69</v>
      </c>
      <c r="D25" s="2" t="s">
        <v>70</v>
      </c>
      <c r="E25" s="2" t="s">
        <v>72</v>
      </c>
      <c r="F25" s="2" t="s">
        <v>181</v>
      </c>
      <c r="G25" s="2" t="s">
        <v>211</v>
      </c>
      <c r="H25" s="88"/>
      <c r="I25" s="24" t="s">
        <v>295</v>
      </c>
      <c r="J25" s="3" t="s">
        <v>336</v>
      </c>
      <c r="K25" s="8" t="s">
        <v>337</v>
      </c>
      <c r="L25" s="4">
        <v>281633.46000000002</v>
      </c>
      <c r="M25" s="4">
        <v>0</v>
      </c>
      <c r="N25" s="4">
        <v>0</v>
      </c>
      <c r="O25" s="4">
        <v>165816.32999999999</v>
      </c>
      <c r="P25" s="4">
        <v>729475.06</v>
      </c>
      <c r="Q25" s="4">
        <v>0</v>
      </c>
      <c r="R25" s="5">
        <f t="shared" si="0"/>
        <v>1176924.8500000001</v>
      </c>
      <c r="S25" s="5">
        <v>117.69</v>
      </c>
    </row>
    <row r="26" spans="1:19" ht="30" x14ac:dyDescent="0.25">
      <c r="A26" s="78"/>
      <c r="B26" s="2">
        <v>21</v>
      </c>
      <c r="C26" s="6" t="s">
        <v>42</v>
      </c>
      <c r="D26" s="2" t="s">
        <v>59</v>
      </c>
      <c r="E26" s="2" t="s">
        <v>44</v>
      </c>
      <c r="F26" s="2" t="s">
        <v>311</v>
      </c>
      <c r="G26" s="2" t="s">
        <v>184</v>
      </c>
      <c r="H26" s="88"/>
      <c r="I26" s="24" t="s">
        <v>295</v>
      </c>
      <c r="J26" s="3" t="s">
        <v>324</v>
      </c>
      <c r="K26" s="3" t="s">
        <v>343</v>
      </c>
      <c r="L26" s="4">
        <v>432470.61</v>
      </c>
      <c r="M26" s="4">
        <v>0</v>
      </c>
      <c r="N26" s="4">
        <v>0</v>
      </c>
      <c r="O26" s="4">
        <v>86494.12</v>
      </c>
      <c r="P26" s="4">
        <v>466319.65</v>
      </c>
      <c r="Q26" s="4">
        <v>98528.44</v>
      </c>
      <c r="R26" s="5">
        <f t="shared" si="0"/>
        <v>1083812.82</v>
      </c>
      <c r="S26" s="5">
        <v>0</v>
      </c>
    </row>
    <row r="27" spans="1:19" ht="45" x14ac:dyDescent="0.25">
      <c r="A27" s="78"/>
      <c r="B27" s="2">
        <v>22</v>
      </c>
      <c r="C27" s="6" t="s">
        <v>47</v>
      </c>
      <c r="D27" s="2" t="s">
        <v>48</v>
      </c>
      <c r="E27" s="2" t="s">
        <v>51</v>
      </c>
      <c r="F27" s="2" t="s">
        <v>225</v>
      </c>
      <c r="G27" s="2" t="s">
        <v>147</v>
      </c>
      <c r="H27" s="88"/>
      <c r="I27" s="24" t="s">
        <v>292</v>
      </c>
      <c r="J27" s="3" t="s">
        <v>344</v>
      </c>
      <c r="K27" s="3" t="s">
        <v>345</v>
      </c>
      <c r="L27" s="4">
        <v>429318.11</v>
      </c>
      <c r="M27" s="4">
        <v>0</v>
      </c>
      <c r="N27" s="4">
        <v>0</v>
      </c>
      <c r="O27" s="4">
        <v>182381.7</v>
      </c>
      <c r="P27" s="4">
        <v>421344.72</v>
      </c>
      <c r="Q27" s="4">
        <v>0</v>
      </c>
      <c r="R27" s="5">
        <f t="shared" si="0"/>
        <v>1033044.53</v>
      </c>
      <c r="S27" s="5">
        <v>0</v>
      </c>
    </row>
    <row r="28" spans="1:19" ht="75" x14ac:dyDescent="0.25">
      <c r="A28" s="78"/>
      <c r="B28" s="2">
        <v>23</v>
      </c>
      <c r="C28" s="6" t="s">
        <v>65</v>
      </c>
      <c r="D28" s="2" t="s">
        <v>66</v>
      </c>
      <c r="E28" s="2" t="s">
        <v>67</v>
      </c>
      <c r="F28" s="2" t="s">
        <v>201</v>
      </c>
      <c r="G28" s="2" t="s">
        <v>202</v>
      </c>
      <c r="H28" s="88"/>
      <c r="I28" s="24" t="s">
        <v>305</v>
      </c>
      <c r="J28" s="3" t="s">
        <v>346</v>
      </c>
      <c r="K28" s="3" t="s">
        <v>325</v>
      </c>
      <c r="L28" s="4">
        <v>254476.67</v>
      </c>
      <c r="M28" s="4">
        <v>0</v>
      </c>
      <c r="N28" s="4">
        <v>0</v>
      </c>
      <c r="O28" s="4">
        <v>198652.69</v>
      </c>
      <c r="P28" s="4">
        <v>560129.46</v>
      </c>
      <c r="Q28" s="4">
        <v>0</v>
      </c>
      <c r="R28" s="5">
        <f t="shared" si="0"/>
        <v>1013258.82</v>
      </c>
      <c r="S28" s="5">
        <v>101325.88</v>
      </c>
    </row>
    <row r="29" spans="1:19" ht="90" x14ac:dyDescent="0.25">
      <c r="A29" s="78"/>
      <c r="B29" s="2">
        <v>24</v>
      </c>
      <c r="C29" s="6" t="s">
        <v>54</v>
      </c>
      <c r="D29" s="2" t="s">
        <v>55</v>
      </c>
      <c r="E29" s="2" t="s">
        <v>151</v>
      </c>
      <c r="F29" s="7" t="s">
        <v>239</v>
      </c>
      <c r="G29" s="2" t="s">
        <v>155</v>
      </c>
      <c r="H29" s="88"/>
      <c r="I29" s="24" t="s">
        <v>237</v>
      </c>
      <c r="J29" s="8" t="s">
        <v>240</v>
      </c>
      <c r="K29" s="8" t="s">
        <v>241</v>
      </c>
      <c r="L29" s="4">
        <v>281943.71999999997</v>
      </c>
      <c r="M29" s="4">
        <v>0</v>
      </c>
      <c r="N29" s="4">
        <v>0</v>
      </c>
      <c r="O29" s="4">
        <v>146337.48000000001</v>
      </c>
      <c r="P29" s="4">
        <v>545418.47</v>
      </c>
      <c r="Q29" s="4">
        <v>0</v>
      </c>
      <c r="R29" s="5">
        <f t="shared" si="0"/>
        <v>973699.66999999993</v>
      </c>
      <c r="S29" s="5">
        <v>97369.96</v>
      </c>
    </row>
    <row r="30" spans="1:19" ht="75" x14ac:dyDescent="0.25">
      <c r="A30" s="78"/>
      <c r="B30" s="2">
        <v>25</v>
      </c>
      <c r="C30" s="6" t="s">
        <v>65</v>
      </c>
      <c r="D30" s="2" t="s">
        <v>66</v>
      </c>
      <c r="E30" s="2" t="s">
        <v>68</v>
      </c>
      <c r="F30" s="2" t="s">
        <v>201</v>
      </c>
      <c r="G30" s="2" t="s">
        <v>177</v>
      </c>
      <c r="H30" s="88"/>
      <c r="I30" s="24" t="s">
        <v>305</v>
      </c>
      <c r="J30" s="3" t="s">
        <v>267</v>
      </c>
      <c r="K30" s="3" t="s">
        <v>347</v>
      </c>
      <c r="L30" s="4">
        <v>869054.72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5">
        <f t="shared" si="0"/>
        <v>869054.72</v>
      </c>
      <c r="S30" s="5">
        <v>86905.47</v>
      </c>
    </row>
    <row r="31" spans="1:19" ht="75" x14ac:dyDescent="0.25">
      <c r="A31" s="78"/>
      <c r="B31" s="2">
        <v>26</v>
      </c>
      <c r="C31" s="6" t="s">
        <v>75</v>
      </c>
      <c r="D31" s="2" t="s">
        <v>76</v>
      </c>
      <c r="E31" s="2" t="s">
        <v>80</v>
      </c>
      <c r="F31" s="7" t="s">
        <v>264</v>
      </c>
      <c r="G31" s="2" t="s">
        <v>186</v>
      </c>
      <c r="H31" s="88" t="s">
        <v>402</v>
      </c>
      <c r="I31" s="24" t="s">
        <v>302</v>
      </c>
      <c r="J31" s="3" t="s">
        <v>263</v>
      </c>
      <c r="K31" s="3" t="s">
        <v>303</v>
      </c>
      <c r="L31" s="4">
        <v>452945.6</v>
      </c>
      <c r="M31" s="4">
        <v>0</v>
      </c>
      <c r="N31" s="4">
        <v>0</v>
      </c>
      <c r="O31" s="4">
        <v>135883.68</v>
      </c>
      <c r="P31" s="4">
        <v>255145.03</v>
      </c>
      <c r="Q31" s="4">
        <v>0</v>
      </c>
      <c r="R31" s="5">
        <f t="shared" si="0"/>
        <v>843974.31</v>
      </c>
      <c r="S31" s="5">
        <v>0</v>
      </c>
    </row>
    <row r="32" spans="1:19" ht="105" x14ac:dyDescent="0.25">
      <c r="A32" s="78"/>
      <c r="B32" s="2">
        <v>27</v>
      </c>
      <c r="C32" s="6" t="s">
        <v>47</v>
      </c>
      <c r="D32" s="2" t="s">
        <v>48</v>
      </c>
      <c r="E32" s="2" t="s">
        <v>52</v>
      </c>
      <c r="F32" s="2" t="s">
        <v>203</v>
      </c>
      <c r="G32" s="2" t="s">
        <v>148</v>
      </c>
      <c r="H32" s="88" t="s">
        <v>402</v>
      </c>
      <c r="I32" s="24" t="s">
        <v>291</v>
      </c>
      <c r="J32" s="3" t="s">
        <v>252</v>
      </c>
      <c r="K32" s="3" t="s">
        <v>348</v>
      </c>
      <c r="L32" s="4">
        <v>280672.86</v>
      </c>
      <c r="M32" s="4">
        <v>0</v>
      </c>
      <c r="N32" s="4">
        <v>0</v>
      </c>
      <c r="O32" s="4">
        <v>84201.86</v>
      </c>
      <c r="P32" s="4">
        <v>415199.36</v>
      </c>
      <c r="Q32" s="4">
        <v>0</v>
      </c>
      <c r="R32" s="5">
        <f t="shared" si="0"/>
        <v>780074.08</v>
      </c>
      <c r="S32" s="5">
        <v>0</v>
      </c>
    </row>
    <row r="33" spans="1:19" ht="75" x14ac:dyDescent="0.25">
      <c r="A33" s="78"/>
      <c r="B33" s="2">
        <v>28</v>
      </c>
      <c r="C33" s="6" t="s">
        <v>75</v>
      </c>
      <c r="D33" s="2" t="s">
        <v>76</v>
      </c>
      <c r="E33" s="2" t="s">
        <v>81</v>
      </c>
      <c r="F33" s="7" t="s">
        <v>264</v>
      </c>
      <c r="G33" s="2" t="s">
        <v>188</v>
      </c>
      <c r="H33" s="88" t="s">
        <v>402</v>
      </c>
      <c r="I33" s="24" t="s">
        <v>302</v>
      </c>
      <c r="J33" s="3" t="s">
        <v>263</v>
      </c>
      <c r="K33" s="3" t="s">
        <v>303</v>
      </c>
      <c r="L33" s="4">
        <v>475582.69</v>
      </c>
      <c r="M33" s="4">
        <v>0</v>
      </c>
      <c r="N33" s="4">
        <v>0</v>
      </c>
      <c r="O33" s="4">
        <v>95116.52</v>
      </c>
      <c r="P33" s="4">
        <v>132344.14000000001</v>
      </c>
      <c r="Q33" s="4">
        <v>0</v>
      </c>
      <c r="R33" s="5">
        <f t="shared" si="0"/>
        <v>703043.35</v>
      </c>
      <c r="S33" s="5">
        <v>0</v>
      </c>
    </row>
    <row r="34" spans="1:19" ht="75" x14ac:dyDescent="0.25">
      <c r="A34" s="78"/>
      <c r="B34" s="2">
        <v>29</v>
      </c>
      <c r="C34" s="6" t="s">
        <v>75</v>
      </c>
      <c r="D34" s="2" t="s">
        <v>76</v>
      </c>
      <c r="E34" s="2" t="s">
        <v>82</v>
      </c>
      <c r="F34" s="2" t="s">
        <v>265</v>
      </c>
      <c r="G34" s="2" t="s">
        <v>189</v>
      </c>
      <c r="H34" s="88"/>
      <c r="I34" s="24" t="s">
        <v>295</v>
      </c>
      <c r="J34" s="3" t="s">
        <v>266</v>
      </c>
      <c r="K34" s="3" t="s">
        <v>285</v>
      </c>
      <c r="L34" s="4">
        <v>320185.65999999997</v>
      </c>
      <c r="M34" s="4">
        <v>0</v>
      </c>
      <c r="N34" s="4">
        <v>0</v>
      </c>
      <c r="O34" s="4">
        <v>64037.13</v>
      </c>
      <c r="P34" s="4">
        <v>239790.11</v>
      </c>
      <c r="Q34" s="4">
        <v>0</v>
      </c>
      <c r="R34" s="5">
        <f t="shared" si="0"/>
        <v>624012.89999999991</v>
      </c>
      <c r="S34" s="5">
        <v>0</v>
      </c>
    </row>
    <row r="35" spans="1:19" ht="45" x14ac:dyDescent="0.25">
      <c r="A35" s="78"/>
      <c r="B35" s="2">
        <v>30</v>
      </c>
      <c r="C35" s="6" t="s">
        <v>105</v>
      </c>
      <c r="D35" s="2" t="s">
        <v>106</v>
      </c>
      <c r="E35" s="2" t="s">
        <v>107</v>
      </c>
      <c r="F35" s="7" t="s">
        <v>256</v>
      </c>
      <c r="G35" s="2" t="s">
        <v>174</v>
      </c>
      <c r="H35" s="88"/>
      <c r="I35" s="24" t="s">
        <v>295</v>
      </c>
      <c r="J35" s="3" t="s">
        <v>259</v>
      </c>
      <c r="K35" s="3" t="s">
        <v>260</v>
      </c>
      <c r="L35" s="4">
        <v>142066.51</v>
      </c>
      <c r="M35" s="4">
        <v>0</v>
      </c>
      <c r="N35" s="4">
        <v>0</v>
      </c>
      <c r="O35" s="4">
        <v>78940.17</v>
      </c>
      <c r="P35" s="4">
        <v>284385.18</v>
      </c>
      <c r="Q35" s="4">
        <v>0</v>
      </c>
      <c r="R35" s="5">
        <f t="shared" si="0"/>
        <v>505391.86</v>
      </c>
      <c r="S35" s="5">
        <v>50539.18</v>
      </c>
    </row>
    <row r="36" spans="1:19" ht="60" x14ac:dyDescent="0.25">
      <c r="A36" s="78"/>
      <c r="B36" s="2">
        <v>31</v>
      </c>
      <c r="C36" s="6" t="s">
        <v>105</v>
      </c>
      <c r="D36" s="2" t="s">
        <v>106</v>
      </c>
      <c r="E36" s="2" t="s">
        <v>173</v>
      </c>
      <c r="F36" s="7" t="s">
        <v>257</v>
      </c>
      <c r="G36" s="2" t="s">
        <v>175</v>
      </c>
      <c r="H36" s="88"/>
      <c r="I36" s="24" t="s">
        <v>295</v>
      </c>
      <c r="J36" s="3" t="s">
        <v>261</v>
      </c>
      <c r="K36" s="3" t="s">
        <v>283</v>
      </c>
      <c r="L36" s="4">
        <v>110556.3</v>
      </c>
      <c r="M36" s="4">
        <v>0</v>
      </c>
      <c r="N36" s="4">
        <v>0</v>
      </c>
      <c r="O36" s="4">
        <v>46716.73</v>
      </c>
      <c r="P36" s="4">
        <v>300364.90000000002</v>
      </c>
      <c r="Q36" s="4">
        <v>0</v>
      </c>
      <c r="R36" s="5">
        <f t="shared" si="0"/>
        <v>457637.93000000005</v>
      </c>
      <c r="S36" s="5">
        <v>45763.79</v>
      </c>
    </row>
    <row r="37" spans="1:19" ht="45" x14ac:dyDescent="0.25">
      <c r="A37" s="78"/>
      <c r="B37" s="2">
        <v>32</v>
      </c>
      <c r="C37" s="6" t="s">
        <v>102</v>
      </c>
      <c r="D37" s="2" t="s">
        <v>103</v>
      </c>
      <c r="E37" s="2" t="s">
        <v>104</v>
      </c>
      <c r="F37" s="2" t="s">
        <v>193</v>
      </c>
      <c r="G37" s="2" t="s">
        <v>194</v>
      </c>
      <c r="H37" s="88"/>
      <c r="I37" s="24" t="s">
        <v>295</v>
      </c>
      <c r="J37" s="3" t="s">
        <v>307</v>
      </c>
      <c r="K37" s="3" t="s">
        <v>306</v>
      </c>
      <c r="L37" s="4">
        <v>110482.35</v>
      </c>
      <c r="M37" s="4">
        <v>0</v>
      </c>
      <c r="N37" s="4">
        <v>0</v>
      </c>
      <c r="O37" s="4">
        <v>22096.46</v>
      </c>
      <c r="P37" s="4">
        <v>190139.7</v>
      </c>
      <c r="Q37" s="4">
        <v>64543.7</v>
      </c>
      <c r="R37" s="5">
        <f t="shared" si="0"/>
        <v>387262.21</v>
      </c>
      <c r="S37" s="5">
        <v>0</v>
      </c>
    </row>
    <row r="38" spans="1:19" ht="60" x14ac:dyDescent="0.25">
      <c r="A38" s="78"/>
      <c r="B38" s="2">
        <v>33</v>
      </c>
      <c r="C38" s="6" t="s">
        <v>33</v>
      </c>
      <c r="D38" s="2" t="s">
        <v>40</v>
      </c>
      <c r="E38" s="2" t="s">
        <v>41</v>
      </c>
      <c r="F38" s="7" t="s">
        <v>250</v>
      </c>
      <c r="G38" s="2" t="s">
        <v>136</v>
      </c>
      <c r="H38" s="88"/>
      <c r="I38" s="24" t="s">
        <v>290</v>
      </c>
      <c r="J38" s="3" t="s">
        <v>273</v>
      </c>
      <c r="K38" s="3" t="s">
        <v>251</v>
      </c>
      <c r="L38" s="4">
        <v>98658</v>
      </c>
      <c r="M38" s="4">
        <v>0</v>
      </c>
      <c r="N38" s="4">
        <v>0</v>
      </c>
      <c r="O38" s="4">
        <v>22201.200000000001</v>
      </c>
      <c r="P38" s="4">
        <v>220745.74</v>
      </c>
      <c r="Q38" s="4">
        <v>0</v>
      </c>
      <c r="R38" s="5">
        <f t="shared" ref="R38:R58" si="1">SUM(L38:Q38)</f>
        <v>341604.94</v>
      </c>
      <c r="S38" s="4">
        <v>34160.49</v>
      </c>
    </row>
    <row r="39" spans="1:19" ht="156.75" customHeight="1" x14ac:dyDescent="0.25">
      <c r="A39" s="78"/>
      <c r="B39" s="2">
        <v>34</v>
      </c>
      <c r="C39" s="6" t="s">
        <v>116</v>
      </c>
      <c r="D39" s="6" t="s">
        <v>117</v>
      </c>
      <c r="E39" s="2" t="s">
        <v>119</v>
      </c>
      <c r="F39" s="7" t="s">
        <v>209</v>
      </c>
      <c r="G39" s="2" t="s">
        <v>195</v>
      </c>
      <c r="H39" s="88"/>
      <c r="I39" s="24" t="s">
        <v>295</v>
      </c>
      <c r="J39" s="3" t="s">
        <v>334</v>
      </c>
      <c r="K39" s="3" t="s">
        <v>286</v>
      </c>
      <c r="L39" s="4">
        <v>169919.04</v>
      </c>
      <c r="M39" s="4">
        <v>0</v>
      </c>
      <c r="N39" s="4">
        <v>0</v>
      </c>
      <c r="O39" s="4">
        <v>88768.21</v>
      </c>
      <c r="P39" s="4">
        <v>75123.87</v>
      </c>
      <c r="Q39" s="4">
        <v>0</v>
      </c>
      <c r="R39" s="5">
        <f t="shared" si="1"/>
        <v>333811.12</v>
      </c>
      <c r="S39" s="5">
        <v>0</v>
      </c>
    </row>
    <row r="40" spans="1:19" ht="141.75" customHeight="1" x14ac:dyDescent="0.25">
      <c r="A40" s="78"/>
      <c r="B40" s="2">
        <v>35</v>
      </c>
      <c r="C40" s="6" t="s">
        <v>60</v>
      </c>
      <c r="D40" s="2" t="s">
        <v>61</v>
      </c>
      <c r="E40" s="2" t="s">
        <v>62</v>
      </c>
      <c r="F40" s="2">
        <v>9700549887</v>
      </c>
      <c r="G40" s="2" t="s">
        <v>192</v>
      </c>
      <c r="H40" s="88" t="s">
        <v>402</v>
      </c>
      <c r="I40" s="24" t="s">
        <v>299</v>
      </c>
      <c r="J40" s="8" t="s">
        <v>349</v>
      </c>
      <c r="K40" s="8" t="s">
        <v>350</v>
      </c>
      <c r="L40" s="4">
        <v>61215.37</v>
      </c>
      <c r="M40" s="4">
        <v>0</v>
      </c>
      <c r="N40" s="4">
        <v>0</v>
      </c>
      <c r="O40" s="4">
        <v>36729.21</v>
      </c>
      <c r="P40" s="4">
        <v>205927.2</v>
      </c>
      <c r="Q40" s="4">
        <v>0</v>
      </c>
      <c r="R40" s="5">
        <f t="shared" si="1"/>
        <v>303871.78000000003</v>
      </c>
      <c r="S40" s="5">
        <v>0</v>
      </c>
    </row>
    <row r="41" spans="1:19" ht="45" x14ac:dyDescent="0.25">
      <c r="A41" s="78"/>
      <c r="B41" s="2">
        <v>36</v>
      </c>
      <c r="C41" s="6" t="s">
        <v>105</v>
      </c>
      <c r="D41" s="2" t="s">
        <v>106</v>
      </c>
      <c r="E41" s="2" t="s">
        <v>108</v>
      </c>
      <c r="F41" s="7" t="s">
        <v>257</v>
      </c>
      <c r="G41" s="2" t="s">
        <v>176</v>
      </c>
      <c r="H41" s="88"/>
      <c r="I41" s="24" t="s">
        <v>295</v>
      </c>
      <c r="J41" s="8" t="s">
        <v>351</v>
      </c>
      <c r="K41" s="8" t="s">
        <v>352</v>
      </c>
      <c r="L41" s="4">
        <v>65180.26</v>
      </c>
      <c r="M41" s="4">
        <v>0</v>
      </c>
      <c r="N41" s="4">
        <v>0</v>
      </c>
      <c r="O41" s="4">
        <v>48585.01</v>
      </c>
      <c r="P41" s="4">
        <v>136902.92000000001</v>
      </c>
      <c r="Q41" s="4">
        <v>0</v>
      </c>
      <c r="R41" s="5">
        <f t="shared" si="1"/>
        <v>250668.19</v>
      </c>
      <c r="S41" s="5">
        <v>25066.81</v>
      </c>
    </row>
    <row r="42" spans="1:19" ht="105" x14ac:dyDescent="0.25">
      <c r="A42" s="78"/>
      <c r="B42" s="2">
        <v>37</v>
      </c>
      <c r="C42" s="6" t="s">
        <v>116</v>
      </c>
      <c r="D42" s="6" t="s">
        <v>117</v>
      </c>
      <c r="E42" s="2" t="s">
        <v>118</v>
      </c>
      <c r="F42" s="7" t="s">
        <v>209</v>
      </c>
      <c r="G42" s="2" t="s">
        <v>196</v>
      </c>
      <c r="H42" s="88"/>
      <c r="I42" s="24" t="s">
        <v>295</v>
      </c>
      <c r="J42" s="3" t="s">
        <v>334</v>
      </c>
      <c r="K42" s="3" t="s">
        <v>286</v>
      </c>
      <c r="L42" s="4">
        <v>95577.71</v>
      </c>
      <c r="M42" s="4">
        <v>0</v>
      </c>
      <c r="N42" s="4">
        <v>0</v>
      </c>
      <c r="O42" s="4">
        <v>28673.33</v>
      </c>
      <c r="P42" s="4">
        <v>92062.57</v>
      </c>
      <c r="Q42" s="4">
        <v>0</v>
      </c>
      <c r="R42" s="5">
        <f t="shared" si="1"/>
        <v>216313.61000000002</v>
      </c>
      <c r="S42" s="5">
        <v>0</v>
      </c>
    </row>
    <row r="43" spans="1:19" ht="90" x14ac:dyDescent="0.25">
      <c r="A43" s="78"/>
      <c r="B43" s="2">
        <v>38</v>
      </c>
      <c r="C43" s="6" t="s">
        <v>0</v>
      </c>
      <c r="D43" s="2" t="s">
        <v>26</v>
      </c>
      <c r="E43" s="2" t="s">
        <v>27</v>
      </c>
      <c r="F43" s="2" t="s">
        <v>224</v>
      </c>
      <c r="G43" s="2" t="s">
        <v>159</v>
      </c>
      <c r="H43" s="88" t="s">
        <v>402</v>
      </c>
      <c r="I43" s="24" t="s">
        <v>300</v>
      </c>
      <c r="J43" s="8" t="s">
        <v>353</v>
      </c>
      <c r="K43" s="8" t="s">
        <v>352</v>
      </c>
      <c r="L43" s="4">
        <v>67250.25</v>
      </c>
      <c r="M43" s="4">
        <v>0</v>
      </c>
      <c r="N43" s="4">
        <v>0</v>
      </c>
      <c r="O43" s="4">
        <v>44140.24</v>
      </c>
      <c r="P43" s="4">
        <v>83722.240000000005</v>
      </c>
      <c r="Q43" s="4">
        <v>0</v>
      </c>
      <c r="R43" s="5">
        <f t="shared" si="1"/>
        <v>195112.72999999998</v>
      </c>
      <c r="S43" s="5">
        <v>0</v>
      </c>
    </row>
    <row r="44" spans="1:19" ht="105" x14ac:dyDescent="0.25">
      <c r="A44" s="78"/>
      <c r="B44" s="2">
        <v>39</v>
      </c>
      <c r="C44" s="6" t="s">
        <v>0</v>
      </c>
      <c r="D44" s="2" t="s">
        <v>12</v>
      </c>
      <c r="E44" s="2" t="s">
        <v>14</v>
      </c>
      <c r="F44" s="2" t="s">
        <v>232</v>
      </c>
      <c r="G44" s="2" t="s">
        <v>159</v>
      </c>
      <c r="H44" s="88" t="s">
        <v>402</v>
      </c>
      <c r="I44" s="24" t="s">
        <v>299</v>
      </c>
      <c r="J44" s="8" t="s">
        <v>354</v>
      </c>
      <c r="K44" s="3" t="s">
        <v>355</v>
      </c>
      <c r="L44" s="4">
        <v>39182.33</v>
      </c>
      <c r="M44" s="4">
        <v>0</v>
      </c>
      <c r="N44" s="4">
        <v>0</v>
      </c>
      <c r="O44" s="4">
        <v>27494.61</v>
      </c>
      <c r="P44" s="4">
        <v>65250.18</v>
      </c>
      <c r="Q44" s="4">
        <v>0</v>
      </c>
      <c r="R44" s="5">
        <f t="shared" si="1"/>
        <v>131927.12</v>
      </c>
      <c r="S44" s="5">
        <v>0</v>
      </c>
    </row>
    <row r="45" spans="1:19" ht="75" x14ac:dyDescent="0.25">
      <c r="A45" s="78"/>
      <c r="B45" s="2">
        <v>40</v>
      </c>
      <c r="C45" s="6" t="s">
        <v>105</v>
      </c>
      <c r="D45" s="2" t="s">
        <v>106</v>
      </c>
      <c r="E45" s="2" t="s">
        <v>109</v>
      </c>
      <c r="F45" s="7" t="s">
        <v>257</v>
      </c>
      <c r="G45" s="2" t="s">
        <v>206</v>
      </c>
      <c r="H45" s="88"/>
      <c r="I45" s="24" t="s">
        <v>295</v>
      </c>
      <c r="J45" s="3" t="s">
        <v>356</v>
      </c>
      <c r="K45" s="3" t="s">
        <v>357</v>
      </c>
      <c r="L45" s="4">
        <v>28731.8</v>
      </c>
      <c r="M45" s="4">
        <v>0</v>
      </c>
      <c r="N45" s="4">
        <v>0</v>
      </c>
      <c r="O45" s="4">
        <v>18089.57</v>
      </c>
      <c r="P45" s="4">
        <v>69352.09</v>
      </c>
      <c r="Q45" s="4">
        <v>0</v>
      </c>
      <c r="R45" s="5">
        <f t="shared" si="1"/>
        <v>116173.45999999999</v>
      </c>
      <c r="S45" s="5">
        <v>11617.34</v>
      </c>
    </row>
    <row r="46" spans="1:19" ht="75" x14ac:dyDescent="0.25">
      <c r="A46" s="78"/>
      <c r="B46" s="2">
        <v>41</v>
      </c>
      <c r="C46" s="6" t="s">
        <v>90</v>
      </c>
      <c r="D46" s="2" t="s">
        <v>92</v>
      </c>
      <c r="E46" s="2" t="s">
        <v>91</v>
      </c>
      <c r="F46" s="2" t="s">
        <v>312</v>
      </c>
      <c r="G46" s="2" t="s">
        <v>134</v>
      </c>
      <c r="H46" s="88"/>
      <c r="I46" s="24" t="s">
        <v>295</v>
      </c>
      <c r="J46" s="8" t="s">
        <v>319</v>
      </c>
      <c r="K46" s="3" t="s">
        <v>358</v>
      </c>
      <c r="L46" s="4">
        <v>29067.68</v>
      </c>
      <c r="M46" s="4">
        <v>0</v>
      </c>
      <c r="N46" s="4">
        <v>0</v>
      </c>
      <c r="O46" s="4">
        <v>10357.780000000001</v>
      </c>
      <c r="P46" s="4">
        <v>64246.06</v>
      </c>
      <c r="Q46" s="4">
        <v>0</v>
      </c>
      <c r="R46" s="5">
        <f t="shared" si="1"/>
        <v>103671.51999999999</v>
      </c>
      <c r="S46" s="5">
        <v>0</v>
      </c>
    </row>
    <row r="47" spans="1:19" ht="75" x14ac:dyDescent="0.25">
      <c r="A47" s="78"/>
      <c r="B47" s="2">
        <v>42</v>
      </c>
      <c r="C47" s="6" t="s">
        <v>0</v>
      </c>
      <c r="D47" s="2" t="s">
        <v>1</v>
      </c>
      <c r="E47" s="2" t="s">
        <v>160</v>
      </c>
      <c r="F47" s="7" t="s">
        <v>205</v>
      </c>
      <c r="G47" s="2" t="s">
        <v>161</v>
      </c>
      <c r="H47" s="88"/>
      <c r="I47" s="24" t="s">
        <v>326</v>
      </c>
      <c r="J47" s="3" t="s">
        <v>280</v>
      </c>
      <c r="K47" s="3" t="s">
        <v>359</v>
      </c>
      <c r="L47" s="4">
        <v>43694.69</v>
      </c>
      <c r="M47" s="4">
        <v>0</v>
      </c>
      <c r="N47" s="4">
        <v>0</v>
      </c>
      <c r="O47" s="4">
        <v>8739.06</v>
      </c>
      <c r="P47" s="4">
        <v>32911.14</v>
      </c>
      <c r="Q47" s="4">
        <v>17068.98</v>
      </c>
      <c r="R47" s="5">
        <f t="shared" si="1"/>
        <v>102413.87</v>
      </c>
      <c r="S47" s="5">
        <v>0</v>
      </c>
    </row>
    <row r="48" spans="1:19" ht="105" x14ac:dyDescent="0.25">
      <c r="A48" s="78"/>
      <c r="B48" s="2">
        <v>43</v>
      </c>
      <c r="C48" s="6" t="s">
        <v>60</v>
      </c>
      <c r="D48" s="2" t="s">
        <v>61</v>
      </c>
      <c r="E48" s="2" t="s">
        <v>63</v>
      </c>
      <c r="F48" s="2">
        <v>9700549887</v>
      </c>
      <c r="G48" s="2" t="s">
        <v>192</v>
      </c>
      <c r="H48" s="88"/>
      <c r="I48" s="24" t="s">
        <v>299</v>
      </c>
      <c r="J48" s="8" t="s">
        <v>304</v>
      </c>
      <c r="K48" s="8" t="s">
        <v>350</v>
      </c>
      <c r="L48" s="4">
        <v>20460.41</v>
      </c>
      <c r="M48" s="4">
        <v>0</v>
      </c>
      <c r="N48" s="4">
        <v>0</v>
      </c>
      <c r="O48" s="4">
        <v>12276.24</v>
      </c>
      <c r="P48" s="4">
        <v>68844.850000000006</v>
      </c>
      <c r="Q48" s="4">
        <v>0</v>
      </c>
      <c r="R48" s="5">
        <f t="shared" si="1"/>
        <v>101581.5</v>
      </c>
      <c r="S48" s="5">
        <v>0</v>
      </c>
    </row>
    <row r="49" spans="1:21" ht="45" x14ac:dyDescent="0.25">
      <c r="A49" s="78"/>
      <c r="B49" s="2">
        <v>44</v>
      </c>
      <c r="C49" s="6" t="s">
        <v>69</v>
      </c>
      <c r="D49" s="2" t="s">
        <v>70</v>
      </c>
      <c r="E49" s="2" t="s">
        <v>71</v>
      </c>
      <c r="F49" s="2" t="s">
        <v>181</v>
      </c>
      <c r="G49" s="2" t="s">
        <v>182</v>
      </c>
      <c r="H49" s="88"/>
      <c r="I49" s="24" t="s">
        <v>295</v>
      </c>
      <c r="J49" s="3" t="s">
        <v>336</v>
      </c>
      <c r="K49" s="8" t="s">
        <v>337</v>
      </c>
      <c r="L49" s="4">
        <v>26158.79</v>
      </c>
      <c r="M49" s="4">
        <v>0</v>
      </c>
      <c r="N49" s="4">
        <v>0</v>
      </c>
      <c r="O49" s="4">
        <v>10463.52</v>
      </c>
      <c r="P49" s="4">
        <v>55726.07</v>
      </c>
      <c r="Q49" s="4">
        <v>0</v>
      </c>
      <c r="R49" s="5">
        <f t="shared" si="1"/>
        <v>92348.38</v>
      </c>
      <c r="S49" s="5">
        <v>9.23</v>
      </c>
    </row>
    <row r="50" spans="1:21" ht="60" x14ac:dyDescent="0.25">
      <c r="A50" s="78"/>
      <c r="B50" s="2">
        <v>45</v>
      </c>
      <c r="C50" s="6" t="s">
        <v>47</v>
      </c>
      <c r="D50" s="2" t="s">
        <v>48</v>
      </c>
      <c r="E50" s="2" t="s">
        <v>49</v>
      </c>
      <c r="F50" s="2" t="s">
        <v>253</v>
      </c>
      <c r="G50" s="2" t="s">
        <v>149</v>
      </c>
      <c r="H50" s="88"/>
      <c r="I50" s="24" t="s">
        <v>293</v>
      </c>
      <c r="J50" s="3" t="s">
        <v>274</v>
      </c>
      <c r="K50" s="3" t="s">
        <v>279</v>
      </c>
      <c r="L50" s="4">
        <v>12014.25</v>
      </c>
      <c r="M50" s="4">
        <v>0</v>
      </c>
      <c r="N50" s="4">
        <v>0</v>
      </c>
      <c r="O50" s="4">
        <v>6007.13</v>
      </c>
      <c r="P50" s="4">
        <v>69173.83</v>
      </c>
      <c r="Q50" s="4">
        <v>0</v>
      </c>
      <c r="R50" s="5">
        <f t="shared" si="1"/>
        <v>87195.21</v>
      </c>
      <c r="S50" s="5">
        <v>0</v>
      </c>
    </row>
    <row r="51" spans="1:21" ht="75" x14ac:dyDescent="0.25">
      <c r="A51" s="78"/>
      <c r="B51" s="2">
        <v>46</v>
      </c>
      <c r="C51" s="6" t="s">
        <v>105</v>
      </c>
      <c r="D51" s="2" t="s">
        <v>106</v>
      </c>
      <c r="E51" s="2" t="s">
        <v>111</v>
      </c>
      <c r="F51" s="2" t="s">
        <v>258</v>
      </c>
      <c r="G51" s="2" t="s">
        <v>177</v>
      </c>
      <c r="H51" s="88"/>
      <c r="I51" s="24" t="s">
        <v>297</v>
      </c>
      <c r="J51" s="3" t="s">
        <v>360</v>
      </c>
      <c r="K51" s="3" t="s">
        <v>373</v>
      </c>
      <c r="L51" s="4">
        <v>69996.61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5">
        <f t="shared" si="1"/>
        <v>69996.61</v>
      </c>
      <c r="S51" s="5">
        <v>0</v>
      </c>
    </row>
    <row r="52" spans="1:21" ht="75" x14ac:dyDescent="0.25">
      <c r="A52" s="78"/>
      <c r="B52" s="2">
        <v>47</v>
      </c>
      <c r="C52" s="6" t="s">
        <v>0</v>
      </c>
      <c r="D52" s="2" t="s">
        <v>23</v>
      </c>
      <c r="E52" s="2" t="s">
        <v>25</v>
      </c>
      <c r="F52" s="7" t="s">
        <v>288</v>
      </c>
      <c r="G52" s="2" t="s">
        <v>159</v>
      </c>
      <c r="H52" s="88" t="s">
        <v>402</v>
      </c>
      <c r="I52" s="24" t="s">
        <v>299</v>
      </c>
      <c r="J52" s="8" t="s">
        <v>361</v>
      </c>
      <c r="K52" s="3" t="s">
        <v>362</v>
      </c>
      <c r="L52" s="4">
        <v>20110.419999999998</v>
      </c>
      <c r="M52" s="4">
        <v>0</v>
      </c>
      <c r="N52" s="4">
        <v>0</v>
      </c>
      <c r="O52" s="4">
        <v>13363.64</v>
      </c>
      <c r="P52" s="4">
        <v>29817.21</v>
      </c>
      <c r="Q52" s="4">
        <v>0</v>
      </c>
      <c r="R52" s="5">
        <f t="shared" si="1"/>
        <v>63291.27</v>
      </c>
      <c r="S52" s="5">
        <v>6329.12</v>
      </c>
    </row>
    <row r="53" spans="1:21" ht="60" x14ac:dyDescent="0.25">
      <c r="A53" s="78"/>
      <c r="B53" s="2">
        <v>48</v>
      </c>
      <c r="C53" s="6" t="s">
        <v>0</v>
      </c>
      <c r="D53" s="2" t="s">
        <v>9</v>
      </c>
      <c r="E53" s="2" t="s">
        <v>10</v>
      </c>
      <c r="F53" s="2" t="s">
        <v>244</v>
      </c>
      <c r="G53" s="2" t="s">
        <v>162</v>
      </c>
      <c r="H53" s="88" t="s">
        <v>402</v>
      </c>
      <c r="I53" s="24" t="s">
        <v>299</v>
      </c>
      <c r="J53" s="8" t="s">
        <v>363</v>
      </c>
      <c r="K53" s="3" t="s">
        <v>362</v>
      </c>
      <c r="L53" s="4">
        <v>11461.61</v>
      </c>
      <c r="M53" s="4">
        <v>0</v>
      </c>
      <c r="N53" s="4">
        <v>0</v>
      </c>
      <c r="O53" s="4">
        <v>7531.89</v>
      </c>
      <c r="P53" s="4">
        <v>38265.74</v>
      </c>
      <c r="Q53" s="4">
        <v>0</v>
      </c>
      <c r="R53" s="5">
        <f t="shared" si="1"/>
        <v>57259.24</v>
      </c>
      <c r="S53" s="5">
        <v>0</v>
      </c>
    </row>
    <row r="54" spans="1:21" ht="45" x14ac:dyDescent="0.25">
      <c r="A54" s="78"/>
      <c r="B54" s="2">
        <v>49</v>
      </c>
      <c r="C54" s="6" t="s">
        <v>42</v>
      </c>
      <c r="D54" s="2" t="s">
        <v>59</v>
      </c>
      <c r="E54" s="2" t="s">
        <v>45</v>
      </c>
      <c r="F54" s="2" t="s">
        <v>311</v>
      </c>
      <c r="G54" s="2" t="s">
        <v>184</v>
      </c>
      <c r="H54" s="88"/>
      <c r="I54" s="24" t="s">
        <v>295</v>
      </c>
      <c r="J54" s="3" t="s">
        <v>374</v>
      </c>
      <c r="K54" s="3" t="s">
        <v>364</v>
      </c>
      <c r="L54" s="4">
        <v>21338.73</v>
      </c>
      <c r="M54" s="4">
        <v>0</v>
      </c>
      <c r="N54" s="4">
        <v>0</v>
      </c>
      <c r="O54" s="4">
        <v>4267.71</v>
      </c>
      <c r="P54" s="4">
        <v>22664.3</v>
      </c>
      <c r="Q54" s="4">
        <v>4827.07</v>
      </c>
      <c r="R54" s="5">
        <f t="shared" si="1"/>
        <v>53097.81</v>
      </c>
      <c r="S54" s="5">
        <v>0</v>
      </c>
    </row>
    <row r="55" spans="1:21" ht="75" x14ac:dyDescent="0.25">
      <c r="A55" s="78"/>
      <c r="B55" s="2">
        <v>50</v>
      </c>
      <c r="C55" s="6" t="s">
        <v>105</v>
      </c>
      <c r="D55" s="2" t="s">
        <v>106</v>
      </c>
      <c r="E55" s="2" t="s">
        <v>110</v>
      </c>
      <c r="F55" s="7" t="s">
        <v>257</v>
      </c>
      <c r="G55" s="2" t="s">
        <v>178</v>
      </c>
      <c r="H55" s="88"/>
      <c r="I55" s="24" t="s">
        <v>295</v>
      </c>
      <c r="J55" s="3" t="s">
        <v>365</v>
      </c>
      <c r="K55" s="3" t="s">
        <v>375</v>
      </c>
      <c r="L55" s="4">
        <v>10117.49</v>
      </c>
      <c r="M55" s="4">
        <v>0</v>
      </c>
      <c r="N55" s="4">
        <v>0</v>
      </c>
      <c r="O55" s="4">
        <v>8093.97</v>
      </c>
      <c r="P55" s="4">
        <v>21567.79</v>
      </c>
      <c r="Q55" s="4">
        <v>0</v>
      </c>
      <c r="R55" s="5">
        <f t="shared" si="1"/>
        <v>39779.25</v>
      </c>
      <c r="S55" s="5">
        <v>3977.92</v>
      </c>
    </row>
    <row r="56" spans="1:21" ht="75" x14ac:dyDescent="0.25">
      <c r="A56" s="78"/>
      <c r="B56" s="2">
        <v>51</v>
      </c>
      <c r="C56" s="6" t="s">
        <v>0</v>
      </c>
      <c r="D56" s="2" t="s">
        <v>5</v>
      </c>
      <c r="E56" s="2" t="s">
        <v>6</v>
      </c>
      <c r="F56" s="2" t="s">
        <v>215</v>
      </c>
      <c r="G56" s="2" t="s">
        <v>163</v>
      </c>
      <c r="H56" s="88" t="s">
        <v>402</v>
      </c>
      <c r="I56" s="24" t="s">
        <v>299</v>
      </c>
      <c r="J56" s="8" t="s">
        <v>361</v>
      </c>
      <c r="K56" s="3" t="s">
        <v>366</v>
      </c>
      <c r="L56" s="4">
        <v>12931.95</v>
      </c>
      <c r="M56" s="4">
        <v>0</v>
      </c>
      <c r="N56" s="4">
        <v>0</v>
      </c>
      <c r="O56" s="4">
        <v>7759.18</v>
      </c>
      <c r="P56" s="4">
        <v>14342.71</v>
      </c>
      <c r="Q56" s="4">
        <v>0</v>
      </c>
      <c r="R56" s="5">
        <f t="shared" si="1"/>
        <v>35033.839999999997</v>
      </c>
      <c r="S56" s="5">
        <v>3503.38</v>
      </c>
    </row>
    <row r="57" spans="1:21" ht="75" x14ac:dyDescent="0.25">
      <c r="A57" s="78"/>
      <c r="B57" s="2">
        <v>52</v>
      </c>
      <c r="C57" s="6" t="s">
        <v>87</v>
      </c>
      <c r="D57" s="2" t="s">
        <v>88</v>
      </c>
      <c r="E57" s="2" t="s">
        <v>93</v>
      </c>
      <c r="F57" s="2" t="s">
        <v>220</v>
      </c>
      <c r="G57" s="2" t="s">
        <v>170</v>
      </c>
      <c r="H57" s="88" t="s">
        <v>402</v>
      </c>
      <c r="I57" s="24" t="s">
        <v>302</v>
      </c>
      <c r="J57" s="3" t="s">
        <v>367</v>
      </c>
      <c r="K57" s="3" t="s">
        <v>368</v>
      </c>
      <c r="L57" s="4">
        <v>13625.56</v>
      </c>
      <c r="M57" s="4">
        <v>0</v>
      </c>
      <c r="N57" s="4">
        <v>0</v>
      </c>
      <c r="O57" s="4">
        <v>8175.34</v>
      </c>
      <c r="P57" s="4">
        <v>8223.0300000000007</v>
      </c>
      <c r="Q57" s="4">
        <v>0</v>
      </c>
      <c r="R57" s="5">
        <f t="shared" si="1"/>
        <v>30023.93</v>
      </c>
      <c r="S57" s="5">
        <v>0</v>
      </c>
    </row>
    <row r="58" spans="1:21" ht="45" x14ac:dyDescent="0.25">
      <c r="A58" s="78"/>
      <c r="B58" s="2">
        <v>53</v>
      </c>
      <c r="C58" s="6" t="s">
        <v>94</v>
      </c>
      <c r="D58" s="2" t="s">
        <v>95</v>
      </c>
      <c r="E58" s="2" t="s">
        <v>198</v>
      </c>
      <c r="F58" s="7" t="s">
        <v>317</v>
      </c>
      <c r="G58" s="2" t="s">
        <v>199</v>
      </c>
      <c r="H58" s="88" t="s">
        <v>402</v>
      </c>
      <c r="I58" s="24" t="s">
        <v>315</v>
      </c>
      <c r="J58" s="48" t="s">
        <v>376</v>
      </c>
      <c r="K58" s="48" t="s">
        <v>342</v>
      </c>
      <c r="L58" s="4">
        <v>22743.3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5">
        <f t="shared" si="1"/>
        <v>22743.3</v>
      </c>
      <c r="S58" s="5">
        <v>2274.33</v>
      </c>
    </row>
    <row r="59" spans="1:21" ht="45" x14ac:dyDescent="0.25">
      <c r="A59" s="78"/>
      <c r="B59" s="2">
        <v>54</v>
      </c>
      <c r="C59" s="6" t="s">
        <v>42</v>
      </c>
      <c r="D59" s="2" t="s">
        <v>59</v>
      </c>
      <c r="E59" s="2" t="s">
        <v>46</v>
      </c>
      <c r="F59" s="2" t="s">
        <v>311</v>
      </c>
      <c r="G59" s="2"/>
      <c r="H59" s="88"/>
      <c r="I59" s="24" t="s">
        <v>295</v>
      </c>
      <c r="J59" s="3" t="s">
        <v>374</v>
      </c>
      <c r="K59" s="3" t="s">
        <v>377</v>
      </c>
      <c r="L59" s="4"/>
      <c r="M59" s="4"/>
      <c r="N59" s="4"/>
      <c r="O59" s="4"/>
      <c r="P59" s="4"/>
      <c r="Q59" s="4"/>
      <c r="R59" s="5">
        <v>22670.82</v>
      </c>
      <c r="S59" s="5"/>
    </row>
    <row r="60" spans="1:21" ht="60" x14ac:dyDescent="0.25">
      <c r="A60" s="78"/>
      <c r="B60" s="2">
        <v>55</v>
      </c>
      <c r="C60" s="6" t="s">
        <v>33</v>
      </c>
      <c r="D60" s="2" t="s">
        <v>36</v>
      </c>
      <c r="E60" s="2" t="s">
        <v>37</v>
      </c>
      <c r="F60" s="2" t="s">
        <v>142</v>
      </c>
      <c r="G60" s="2" t="s">
        <v>143</v>
      </c>
      <c r="H60" s="88"/>
      <c r="I60" s="24" t="s">
        <v>294</v>
      </c>
      <c r="J60" s="3" t="s">
        <v>369</v>
      </c>
      <c r="K60" s="3" t="s">
        <v>370</v>
      </c>
      <c r="L60" s="4">
        <v>5544</v>
      </c>
      <c r="M60" s="4">
        <v>0</v>
      </c>
      <c r="N60" s="4">
        <v>0</v>
      </c>
      <c r="O60" s="4">
        <v>2142</v>
      </c>
      <c r="P60" s="4">
        <v>14011.77</v>
      </c>
      <c r="Q60" s="4">
        <v>0</v>
      </c>
      <c r="R60" s="5">
        <f t="shared" ref="R60:R84" si="2">SUM(L60:Q60)</f>
        <v>21697.77</v>
      </c>
      <c r="S60" s="5">
        <v>4339.55</v>
      </c>
      <c r="U60" s="13"/>
    </row>
    <row r="61" spans="1:21" ht="60" x14ac:dyDescent="0.25">
      <c r="A61" s="78"/>
      <c r="B61" s="2">
        <v>56</v>
      </c>
      <c r="C61" s="6" t="s">
        <v>105</v>
      </c>
      <c r="D61" s="2" t="s">
        <v>106</v>
      </c>
      <c r="E61" s="2" t="s">
        <v>112</v>
      </c>
      <c r="F61" s="7" t="s">
        <v>257</v>
      </c>
      <c r="G61" s="2" t="s">
        <v>179</v>
      </c>
      <c r="H61" s="88"/>
      <c r="I61" s="24" t="s">
        <v>295</v>
      </c>
      <c r="J61" s="3" t="s">
        <v>371</v>
      </c>
      <c r="K61" s="3" t="s">
        <v>378</v>
      </c>
      <c r="L61" s="4">
        <v>5675.22</v>
      </c>
      <c r="M61" s="4">
        <v>0</v>
      </c>
      <c r="N61" s="4">
        <v>0</v>
      </c>
      <c r="O61" s="4">
        <v>4540.18</v>
      </c>
      <c r="P61" s="4">
        <v>10121.469999999999</v>
      </c>
      <c r="Q61" s="4">
        <v>0</v>
      </c>
      <c r="R61" s="5">
        <f t="shared" si="2"/>
        <v>20336.870000000003</v>
      </c>
      <c r="S61" s="5">
        <v>2033.68</v>
      </c>
    </row>
    <row r="62" spans="1:21" ht="60" x14ac:dyDescent="0.25">
      <c r="A62" s="78"/>
      <c r="B62" s="2">
        <v>57</v>
      </c>
      <c r="C62" s="6" t="s">
        <v>60</v>
      </c>
      <c r="D62" s="2" t="s">
        <v>61</v>
      </c>
      <c r="E62" s="2" t="s">
        <v>64</v>
      </c>
      <c r="F62" s="2" t="s">
        <v>221</v>
      </c>
      <c r="G62" s="7" t="s">
        <v>403</v>
      </c>
      <c r="H62" s="88" t="s">
        <v>402</v>
      </c>
      <c r="I62" s="24" t="s">
        <v>299</v>
      </c>
      <c r="J62" s="8" t="s">
        <v>372</v>
      </c>
      <c r="K62" s="3" t="s">
        <v>342</v>
      </c>
      <c r="L62" s="4">
        <v>2398.52</v>
      </c>
      <c r="M62" s="4">
        <v>0</v>
      </c>
      <c r="N62" s="4">
        <v>0</v>
      </c>
      <c r="O62" s="4">
        <v>1439.11</v>
      </c>
      <c r="P62" s="4">
        <v>14647.87</v>
      </c>
      <c r="Q62" s="4">
        <v>0</v>
      </c>
      <c r="R62" s="5">
        <f t="shared" si="2"/>
        <v>18485.5</v>
      </c>
      <c r="S62" s="5">
        <v>0</v>
      </c>
    </row>
    <row r="63" spans="1:21" ht="75" x14ac:dyDescent="0.25">
      <c r="A63" s="78"/>
      <c r="B63" s="2">
        <v>58</v>
      </c>
      <c r="C63" s="6" t="s">
        <v>0</v>
      </c>
      <c r="D63" s="2" t="s">
        <v>9</v>
      </c>
      <c r="E63" s="2" t="s">
        <v>11</v>
      </c>
      <c r="F63" s="2" t="s">
        <v>244</v>
      </c>
      <c r="G63" s="2" t="s">
        <v>162</v>
      </c>
      <c r="H63" s="88" t="s">
        <v>402</v>
      </c>
      <c r="I63" s="24" t="s">
        <v>299</v>
      </c>
      <c r="J63" s="8" t="s">
        <v>379</v>
      </c>
      <c r="K63" s="3" t="s">
        <v>243</v>
      </c>
      <c r="L63" s="4">
        <v>3449.52</v>
      </c>
      <c r="M63" s="4">
        <v>0</v>
      </c>
      <c r="N63" s="4">
        <v>0</v>
      </c>
      <c r="O63" s="4">
        <v>2262.48</v>
      </c>
      <c r="P63" s="4">
        <v>11512.24</v>
      </c>
      <c r="Q63" s="4">
        <v>0</v>
      </c>
      <c r="R63" s="5">
        <f t="shared" si="2"/>
        <v>17224.239999999998</v>
      </c>
      <c r="S63" s="5">
        <v>0</v>
      </c>
    </row>
    <row r="64" spans="1:21" ht="60" x14ac:dyDescent="0.25">
      <c r="A64" s="78"/>
      <c r="B64" s="2">
        <v>59</v>
      </c>
      <c r="C64" s="6" t="s">
        <v>33</v>
      </c>
      <c r="D64" s="2" t="s">
        <v>38</v>
      </c>
      <c r="E64" s="2" t="s">
        <v>39</v>
      </c>
      <c r="F64" s="2" t="s">
        <v>144</v>
      </c>
      <c r="G64" s="2" t="s">
        <v>145</v>
      </c>
      <c r="H64" s="88"/>
      <c r="I64" s="24" t="s">
        <v>392</v>
      </c>
      <c r="J64" s="8" t="s">
        <v>390</v>
      </c>
      <c r="K64" s="3" t="s">
        <v>391</v>
      </c>
      <c r="L64" s="4">
        <v>4662</v>
      </c>
      <c r="M64" s="4">
        <v>0</v>
      </c>
      <c r="N64" s="4">
        <v>0</v>
      </c>
      <c r="O64" s="4">
        <v>1612.8</v>
      </c>
      <c r="P64" s="4">
        <v>10247.959999999999</v>
      </c>
      <c r="Q64" s="4">
        <v>0</v>
      </c>
      <c r="R64" s="5">
        <f t="shared" si="2"/>
        <v>16522.759999999998</v>
      </c>
      <c r="S64" s="5">
        <v>1652.27</v>
      </c>
    </row>
    <row r="65" spans="1:19" ht="180" x14ac:dyDescent="0.25">
      <c r="A65" s="78"/>
      <c r="B65" s="2">
        <v>60</v>
      </c>
      <c r="C65" s="6" t="s">
        <v>0</v>
      </c>
      <c r="D65" s="2" t="s">
        <v>5</v>
      </c>
      <c r="E65" s="2" t="s">
        <v>7</v>
      </c>
      <c r="F65" s="2" t="s">
        <v>223</v>
      </c>
      <c r="G65" s="2" t="s">
        <v>164</v>
      </c>
      <c r="H65" s="88"/>
      <c r="I65" s="24" t="s">
        <v>294</v>
      </c>
      <c r="J65" s="8" t="s">
        <v>277</v>
      </c>
      <c r="K65" s="3" t="s">
        <v>380</v>
      </c>
      <c r="L65" s="4">
        <v>5815.61</v>
      </c>
      <c r="M65" s="4">
        <v>0</v>
      </c>
      <c r="N65" s="4">
        <v>0</v>
      </c>
      <c r="O65" s="4">
        <v>3489.37</v>
      </c>
      <c r="P65" s="4">
        <v>3906.77</v>
      </c>
      <c r="Q65" s="4">
        <v>0</v>
      </c>
      <c r="R65" s="5">
        <f t="shared" si="2"/>
        <v>13211.75</v>
      </c>
      <c r="S65" s="5">
        <v>0</v>
      </c>
    </row>
    <row r="66" spans="1:19" ht="180" x14ac:dyDescent="0.25">
      <c r="A66" s="78"/>
      <c r="B66" s="2">
        <v>61</v>
      </c>
      <c r="C66" s="6" t="s">
        <v>0</v>
      </c>
      <c r="D66" s="2" t="s">
        <v>20</v>
      </c>
      <c r="E66" s="2" t="s">
        <v>22</v>
      </c>
      <c r="F66" s="2" t="s">
        <v>212</v>
      </c>
      <c r="G66" s="2" t="s">
        <v>165</v>
      </c>
      <c r="H66" s="88"/>
      <c r="I66" s="24" t="s">
        <v>301</v>
      </c>
      <c r="J66" s="8" t="s">
        <v>277</v>
      </c>
      <c r="K66" s="3" t="s">
        <v>213</v>
      </c>
      <c r="L66" s="4">
        <v>3365.52</v>
      </c>
      <c r="M66" s="4">
        <v>0</v>
      </c>
      <c r="N66" s="4">
        <v>0</v>
      </c>
      <c r="O66" s="4">
        <v>2054.9</v>
      </c>
      <c r="P66" s="4">
        <v>2633.42</v>
      </c>
      <c r="Q66" s="4">
        <v>0</v>
      </c>
      <c r="R66" s="5">
        <f t="shared" si="2"/>
        <v>8053.84</v>
      </c>
      <c r="S66" s="5">
        <v>0</v>
      </c>
    </row>
    <row r="67" spans="1:19" ht="75" x14ac:dyDescent="0.25">
      <c r="A67" s="78"/>
      <c r="B67" s="2">
        <v>62</v>
      </c>
      <c r="C67" s="6" t="s">
        <v>87</v>
      </c>
      <c r="D67" s="2" t="s">
        <v>88</v>
      </c>
      <c r="E67" s="2" t="s">
        <v>89</v>
      </c>
      <c r="F67" s="2" t="s">
        <v>222</v>
      </c>
      <c r="G67" s="2" t="s">
        <v>169</v>
      </c>
      <c r="H67" s="88"/>
      <c r="I67" s="24" t="s">
        <v>295</v>
      </c>
      <c r="J67" s="8" t="s">
        <v>382</v>
      </c>
      <c r="K67" s="3" t="s">
        <v>381</v>
      </c>
      <c r="L67" s="4">
        <v>1305.3399999999999</v>
      </c>
      <c r="M67" s="4">
        <v>0</v>
      </c>
      <c r="N67" s="4">
        <v>0</v>
      </c>
      <c r="O67" s="4">
        <v>783.2</v>
      </c>
      <c r="P67" s="4">
        <v>4421.1499999999996</v>
      </c>
      <c r="Q67" s="4">
        <v>0</v>
      </c>
      <c r="R67" s="5">
        <f t="shared" si="2"/>
        <v>6509.69</v>
      </c>
      <c r="S67" s="5">
        <v>0</v>
      </c>
    </row>
    <row r="68" spans="1:19" ht="180" x14ac:dyDescent="0.25">
      <c r="A68" s="78"/>
      <c r="B68" s="2">
        <v>63</v>
      </c>
      <c r="C68" s="6" t="s">
        <v>0</v>
      </c>
      <c r="D68" s="2" t="s">
        <v>17</v>
      </c>
      <c r="E68" s="2" t="s">
        <v>18</v>
      </c>
      <c r="F68" s="9" t="s">
        <v>226</v>
      </c>
      <c r="G68" s="2" t="s">
        <v>164</v>
      </c>
      <c r="H68" s="88" t="s">
        <v>402</v>
      </c>
      <c r="I68" s="24" t="s">
        <v>299</v>
      </c>
      <c r="J68" s="8" t="s">
        <v>275</v>
      </c>
      <c r="K68" s="3" t="s">
        <v>227</v>
      </c>
      <c r="L68" s="4">
        <v>2483.11</v>
      </c>
      <c r="M68" s="4">
        <v>0</v>
      </c>
      <c r="N68" s="4">
        <v>0</v>
      </c>
      <c r="O68" s="4">
        <v>1489.87</v>
      </c>
      <c r="P68" s="4">
        <v>1792.79</v>
      </c>
      <c r="Q68" s="4">
        <v>0</v>
      </c>
      <c r="R68" s="5">
        <f t="shared" si="2"/>
        <v>5765.77</v>
      </c>
      <c r="S68" s="5">
        <v>576.57000000000005</v>
      </c>
    </row>
    <row r="69" spans="1:19" ht="180" x14ac:dyDescent="0.25">
      <c r="A69" s="78"/>
      <c r="B69" s="2">
        <v>64</v>
      </c>
      <c r="C69" s="6" t="s">
        <v>0</v>
      </c>
      <c r="D69" s="2" t="s">
        <v>31</v>
      </c>
      <c r="E69" s="2" t="s">
        <v>30</v>
      </c>
      <c r="F69" s="9" t="s">
        <v>235</v>
      </c>
      <c r="G69" s="2" t="s">
        <v>164</v>
      </c>
      <c r="H69" s="88" t="s">
        <v>402</v>
      </c>
      <c r="I69" s="24" t="s">
        <v>383</v>
      </c>
      <c r="J69" s="8" t="s">
        <v>277</v>
      </c>
      <c r="K69" s="3" t="s">
        <v>384</v>
      </c>
      <c r="L69" s="4">
        <v>2435.25</v>
      </c>
      <c r="M69" s="4">
        <v>0</v>
      </c>
      <c r="N69" s="4">
        <v>0</v>
      </c>
      <c r="O69" s="4">
        <v>1461.15</v>
      </c>
      <c r="P69" s="4">
        <v>1719.24</v>
      </c>
      <c r="Q69" s="4">
        <v>0</v>
      </c>
      <c r="R69" s="5">
        <f t="shared" si="2"/>
        <v>5615.64</v>
      </c>
      <c r="S69" s="5">
        <v>561.55999999999995</v>
      </c>
    </row>
    <row r="70" spans="1:19" ht="113.25" customHeight="1" x14ac:dyDescent="0.25">
      <c r="A70" s="78"/>
      <c r="B70" s="2">
        <v>65</v>
      </c>
      <c r="C70" s="6" t="s">
        <v>0</v>
      </c>
      <c r="D70" s="2" t="s">
        <v>17</v>
      </c>
      <c r="E70" s="2" t="s">
        <v>19</v>
      </c>
      <c r="F70" s="2" t="s">
        <v>245</v>
      </c>
      <c r="G70" s="2" t="s">
        <v>166</v>
      </c>
      <c r="H70" s="88" t="s">
        <v>402</v>
      </c>
      <c r="I70" s="24" t="s">
        <v>299</v>
      </c>
      <c r="J70" s="8" t="s">
        <v>275</v>
      </c>
      <c r="K70" s="3" t="s">
        <v>385</v>
      </c>
      <c r="L70" s="4">
        <v>1870.55</v>
      </c>
      <c r="M70" s="4">
        <v>0</v>
      </c>
      <c r="N70" s="4">
        <v>0</v>
      </c>
      <c r="O70" s="4">
        <v>1122.33</v>
      </c>
      <c r="P70" s="4">
        <v>1868.91</v>
      </c>
      <c r="Q70" s="4">
        <v>0</v>
      </c>
      <c r="R70" s="5">
        <f t="shared" si="2"/>
        <v>4861.79</v>
      </c>
      <c r="S70" s="5">
        <v>486.17</v>
      </c>
    </row>
    <row r="71" spans="1:19" ht="180" x14ac:dyDescent="0.25">
      <c r="A71" s="78"/>
      <c r="B71" s="2">
        <v>66</v>
      </c>
      <c r="C71" s="6" t="s">
        <v>0</v>
      </c>
      <c r="D71" s="2" t="s">
        <v>26</v>
      </c>
      <c r="E71" s="2" t="s">
        <v>28</v>
      </c>
      <c r="F71" s="2" t="s">
        <v>217</v>
      </c>
      <c r="G71" s="2" t="s">
        <v>167</v>
      </c>
      <c r="H71" s="88" t="s">
        <v>402</v>
      </c>
      <c r="I71" s="24" t="s">
        <v>299</v>
      </c>
      <c r="J71" s="8" t="s">
        <v>275</v>
      </c>
      <c r="K71" s="12"/>
      <c r="L71" s="4">
        <v>1754.92</v>
      </c>
      <c r="M71" s="4">
        <v>0</v>
      </c>
      <c r="N71" s="4">
        <v>0</v>
      </c>
      <c r="O71" s="4">
        <v>1052.95</v>
      </c>
      <c r="P71" s="4">
        <v>2047.82</v>
      </c>
      <c r="Q71" s="4">
        <v>0</v>
      </c>
      <c r="R71" s="5">
        <f t="shared" si="2"/>
        <v>4855.6899999999996</v>
      </c>
      <c r="S71" s="5">
        <v>0</v>
      </c>
    </row>
    <row r="72" spans="1:19" ht="180" x14ac:dyDescent="0.25">
      <c r="A72" s="78"/>
      <c r="B72" s="2">
        <v>67</v>
      </c>
      <c r="C72" s="6" t="s">
        <v>0</v>
      </c>
      <c r="D72" s="2" t="s">
        <v>31</v>
      </c>
      <c r="E72" s="2" t="s">
        <v>32</v>
      </c>
      <c r="F72" s="2" t="s">
        <v>214</v>
      </c>
      <c r="G72" s="2" t="s">
        <v>166</v>
      </c>
      <c r="H72" s="88"/>
      <c r="I72" s="24" t="s">
        <v>295</v>
      </c>
      <c r="J72" s="8" t="s">
        <v>275</v>
      </c>
      <c r="K72" s="3" t="s">
        <v>386</v>
      </c>
      <c r="L72" s="4">
        <v>1471.03</v>
      </c>
      <c r="M72" s="4">
        <v>0</v>
      </c>
      <c r="N72" s="4">
        <v>0</v>
      </c>
      <c r="O72" s="4">
        <v>882.62</v>
      </c>
      <c r="P72" s="4">
        <v>1474.38</v>
      </c>
      <c r="Q72" s="4">
        <v>0</v>
      </c>
      <c r="R72" s="5">
        <f t="shared" si="2"/>
        <v>3828.03</v>
      </c>
      <c r="S72" s="5">
        <v>382.8</v>
      </c>
    </row>
    <row r="73" spans="1:19" ht="120" customHeight="1" x14ac:dyDescent="0.25">
      <c r="A73" s="78"/>
      <c r="B73" s="2">
        <v>68</v>
      </c>
      <c r="C73" s="6" t="s">
        <v>0</v>
      </c>
      <c r="D73" s="2" t="s">
        <v>26</v>
      </c>
      <c r="E73" s="2" t="s">
        <v>29</v>
      </c>
      <c r="F73" s="2" t="s">
        <v>246</v>
      </c>
      <c r="G73" s="2" t="s">
        <v>168</v>
      </c>
      <c r="H73" s="88" t="s">
        <v>402</v>
      </c>
      <c r="I73" s="24" t="s">
        <v>299</v>
      </c>
      <c r="J73" s="8" t="s">
        <v>236</v>
      </c>
      <c r="K73" s="3" t="s">
        <v>385</v>
      </c>
      <c r="L73" s="4">
        <v>1602.73</v>
      </c>
      <c r="M73" s="4">
        <v>0</v>
      </c>
      <c r="N73" s="4">
        <v>0</v>
      </c>
      <c r="O73" s="4">
        <v>961.64</v>
      </c>
      <c r="P73" s="4">
        <v>1249.49</v>
      </c>
      <c r="Q73" s="4">
        <v>0</v>
      </c>
      <c r="R73" s="5">
        <f t="shared" si="2"/>
        <v>3813.8599999999997</v>
      </c>
      <c r="S73" s="5">
        <v>0</v>
      </c>
    </row>
    <row r="74" spans="1:19" ht="120" x14ac:dyDescent="0.25">
      <c r="A74" s="78"/>
      <c r="B74" s="2">
        <v>69</v>
      </c>
      <c r="C74" s="6" t="s">
        <v>0</v>
      </c>
      <c r="D74" s="2" t="s">
        <v>12</v>
      </c>
      <c r="E74" s="2" t="s">
        <v>13</v>
      </c>
      <c r="F74" s="2" t="s">
        <v>233</v>
      </c>
      <c r="G74" s="2" t="s">
        <v>163</v>
      </c>
      <c r="H74" s="88" t="s">
        <v>402</v>
      </c>
      <c r="I74" s="24" t="s">
        <v>298</v>
      </c>
      <c r="J74" s="8" t="s">
        <v>236</v>
      </c>
      <c r="K74" s="3" t="s">
        <v>234</v>
      </c>
      <c r="L74" s="4">
        <v>1103.73</v>
      </c>
      <c r="M74" s="4">
        <v>0</v>
      </c>
      <c r="N74" s="4">
        <v>0</v>
      </c>
      <c r="O74" s="4">
        <v>662.24</v>
      </c>
      <c r="P74" s="4">
        <v>1221.25</v>
      </c>
      <c r="Q74" s="4">
        <v>0</v>
      </c>
      <c r="R74" s="5">
        <f t="shared" si="2"/>
        <v>2987.2200000000003</v>
      </c>
      <c r="S74" s="5">
        <v>0</v>
      </c>
    </row>
    <row r="75" spans="1:19" ht="45" x14ac:dyDescent="0.25">
      <c r="A75" s="78"/>
      <c r="B75" s="2">
        <v>70</v>
      </c>
      <c r="C75" s="6" t="s">
        <v>33</v>
      </c>
      <c r="D75" s="2" t="s">
        <v>34</v>
      </c>
      <c r="E75" s="2" t="s">
        <v>35</v>
      </c>
      <c r="F75" s="2" t="s">
        <v>140</v>
      </c>
      <c r="G75" s="2" t="s">
        <v>141</v>
      </c>
      <c r="H75" s="88"/>
      <c r="I75" s="24" t="s">
        <v>290</v>
      </c>
      <c r="J75" s="3" t="s">
        <v>287</v>
      </c>
      <c r="K75" s="3" t="s">
        <v>387</v>
      </c>
      <c r="L75" s="4">
        <v>630</v>
      </c>
      <c r="M75" s="4">
        <v>0</v>
      </c>
      <c r="N75" s="4">
        <v>0</v>
      </c>
      <c r="O75" s="4">
        <v>252</v>
      </c>
      <c r="P75" s="4">
        <v>1565.68</v>
      </c>
      <c r="Q75" s="4">
        <v>0</v>
      </c>
      <c r="R75" s="5">
        <f t="shared" si="2"/>
        <v>2447.6800000000003</v>
      </c>
      <c r="S75" s="5">
        <v>489.53</v>
      </c>
    </row>
    <row r="76" spans="1:19" ht="45" x14ac:dyDescent="0.25">
      <c r="A76" s="78"/>
      <c r="B76" s="2">
        <v>71</v>
      </c>
      <c r="C76" s="6" t="s">
        <v>69</v>
      </c>
      <c r="D76" s="2" t="s">
        <v>70</v>
      </c>
      <c r="E76" s="2" t="s">
        <v>73</v>
      </c>
      <c r="F76" s="2" t="s">
        <v>181</v>
      </c>
      <c r="G76" s="2" t="s">
        <v>183</v>
      </c>
      <c r="H76" s="88"/>
      <c r="I76" s="24" t="s">
        <v>295</v>
      </c>
      <c r="J76" s="3" t="s">
        <v>336</v>
      </c>
      <c r="K76" s="8" t="s">
        <v>337</v>
      </c>
      <c r="L76" s="4">
        <v>654.95000000000005</v>
      </c>
      <c r="M76" s="4">
        <v>0</v>
      </c>
      <c r="N76" s="4">
        <v>0</v>
      </c>
      <c r="O76" s="4">
        <v>261.98</v>
      </c>
      <c r="P76" s="4">
        <v>1415.15</v>
      </c>
      <c r="Q76" s="4">
        <v>0</v>
      </c>
      <c r="R76" s="5">
        <f t="shared" si="2"/>
        <v>2332.08</v>
      </c>
      <c r="S76" s="5">
        <v>0.23</v>
      </c>
    </row>
    <row r="77" spans="1:19" ht="120" x14ac:dyDescent="0.25">
      <c r="A77" s="78"/>
      <c r="B77" s="2">
        <v>72</v>
      </c>
      <c r="C77" s="6" t="s">
        <v>0</v>
      </c>
      <c r="D77" s="2" t="s">
        <v>12</v>
      </c>
      <c r="E77" s="2" t="s">
        <v>15</v>
      </c>
      <c r="F77" s="2" t="s">
        <v>216</v>
      </c>
      <c r="G77" s="2" t="s">
        <v>164</v>
      </c>
      <c r="H77" s="88" t="s">
        <v>402</v>
      </c>
      <c r="I77" s="24" t="s">
        <v>299</v>
      </c>
      <c r="J77" s="8" t="s">
        <v>278</v>
      </c>
      <c r="K77" s="3" t="s">
        <v>342</v>
      </c>
      <c r="L77" s="4">
        <v>967.19</v>
      </c>
      <c r="M77" s="4">
        <v>0</v>
      </c>
      <c r="N77" s="4">
        <v>0</v>
      </c>
      <c r="O77" s="4">
        <v>580.30999999999995</v>
      </c>
      <c r="P77" s="4">
        <v>689.53</v>
      </c>
      <c r="Q77" s="4">
        <v>0</v>
      </c>
      <c r="R77" s="5">
        <f t="shared" si="2"/>
        <v>2237.0299999999997</v>
      </c>
      <c r="S77" s="5">
        <v>0</v>
      </c>
    </row>
    <row r="78" spans="1:19" ht="60" x14ac:dyDescent="0.25">
      <c r="A78" s="78"/>
      <c r="B78" s="2">
        <v>73</v>
      </c>
      <c r="C78" s="6" t="s">
        <v>47</v>
      </c>
      <c r="D78" s="2" t="s">
        <v>48</v>
      </c>
      <c r="E78" s="2" t="s">
        <v>50</v>
      </c>
      <c r="F78" s="2" t="s">
        <v>253</v>
      </c>
      <c r="G78" s="2" t="s">
        <v>150</v>
      </c>
      <c r="H78" s="88" t="s">
        <v>402</v>
      </c>
      <c r="I78" s="24" t="s">
        <v>293</v>
      </c>
      <c r="J78" s="3" t="s">
        <v>274</v>
      </c>
      <c r="K78" s="3" t="s">
        <v>385</v>
      </c>
      <c r="L78" s="4">
        <v>265.16000000000003</v>
      </c>
      <c r="M78" s="4">
        <v>0</v>
      </c>
      <c r="N78" s="4">
        <v>0</v>
      </c>
      <c r="O78" s="4">
        <v>132.58000000000001</v>
      </c>
      <c r="P78" s="4">
        <v>1467.5</v>
      </c>
      <c r="Q78" s="4"/>
      <c r="R78" s="5">
        <f t="shared" si="2"/>
        <v>1865.24</v>
      </c>
      <c r="S78" s="5">
        <v>0</v>
      </c>
    </row>
    <row r="79" spans="1:19" ht="120" x14ac:dyDescent="0.25">
      <c r="A79" s="78"/>
      <c r="B79" s="2">
        <v>74</v>
      </c>
      <c r="C79" s="6" t="s">
        <v>0</v>
      </c>
      <c r="D79" s="2" t="s">
        <v>23</v>
      </c>
      <c r="E79" s="2" t="s">
        <v>24</v>
      </c>
      <c r="F79" s="2" t="s">
        <v>233</v>
      </c>
      <c r="G79" s="2" t="s">
        <v>163</v>
      </c>
      <c r="H79" s="88" t="s">
        <v>402</v>
      </c>
      <c r="I79" s="24" t="s">
        <v>298</v>
      </c>
      <c r="J79" s="8" t="s">
        <v>282</v>
      </c>
      <c r="K79" s="3" t="s">
        <v>234</v>
      </c>
      <c r="L79" s="4">
        <v>562.04999999999995</v>
      </c>
      <c r="M79" s="4">
        <v>0</v>
      </c>
      <c r="N79" s="4">
        <v>0</v>
      </c>
      <c r="O79" s="4">
        <v>337.23</v>
      </c>
      <c r="P79" s="4">
        <v>621.6</v>
      </c>
      <c r="Q79" s="4">
        <v>0</v>
      </c>
      <c r="R79" s="5">
        <f t="shared" si="2"/>
        <v>1520.88</v>
      </c>
      <c r="S79" s="5">
        <v>0</v>
      </c>
    </row>
    <row r="80" spans="1:19" ht="120" x14ac:dyDescent="0.25">
      <c r="A80" s="78"/>
      <c r="B80" s="15">
        <v>75</v>
      </c>
      <c r="C80" s="17" t="s">
        <v>0</v>
      </c>
      <c r="D80" s="15" t="s">
        <v>20</v>
      </c>
      <c r="E80" s="15" t="s">
        <v>21</v>
      </c>
      <c r="F80" s="15" t="s">
        <v>248</v>
      </c>
      <c r="G80" s="15" t="s">
        <v>163</v>
      </c>
      <c r="H80" s="90" t="s">
        <v>402</v>
      </c>
      <c r="I80" s="49" t="s">
        <v>298</v>
      </c>
      <c r="J80" s="18" t="s">
        <v>278</v>
      </c>
      <c r="K80" s="50" t="s">
        <v>247</v>
      </c>
      <c r="L80" s="51">
        <v>545.41999999999996</v>
      </c>
      <c r="M80" s="51">
        <v>0</v>
      </c>
      <c r="N80" s="51">
        <v>0</v>
      </c>
      <c r="O80" s="51">
        <v>327.25</v>
      </c>
      <c r="P80" s="51">
        <v>537.04999999999995</v>
      </c>
      <c r="Q80" s="51">
        <v>0</v>
      </c>
      <c r="R80" s="52">
        <f t="shared" si="2"/>
        <v>1409.7199999999998</v>
      </c>
      <c r="S80" s="52">
        <v>0</v>
      </c>
    </row>
    <row r="81" spans="1:19" ht="45" x14ac:dyDescent="0.25">
      <c r="A81" s="78"/>
      <c r="B81" s="14">
        <v>76</v>
      </c>
      <c r="C81" s="16" t="s">
        <v>113</v>
      </c>
      <c r="D81" s="14" t="s">
        <v>114</v>
      </c>
      <c r="E81" s="14" t="s">
        <v>115</v>
      </c>
      <c r="F81" s="14" t="s">
        <v>171</v>
      </c>
      <c r="G81" s="14" t="s">
        <v>172</v>
      </c>
      <c r="H81" s="91" t="s">
        <v>402</v>
      </c>
      <c r="I81" s="54" t="s">
        <v>296</v>
      </c>
      <c r="J81" s="55" t="s">
        <v>254</v>
      </c>
      <c r="K81" s="55" t="s">
        <v>255</v>
      </c>
      <c r="L81" s="19">
        <v>568.95000000000005</v>
      </c>
      <c r="M81" s="19">
        <v>0</v>
      </c>
      <c r="N81" s="19">
        <v>0</v>
      </c>
      <c r="O81" s="19">
        <v>113.77</v>
      </c>
      <c r="P81" s="19">
        <v>412.54</v>
      </c>
      <c r="Q81" s="19">
        <v>219.05</v>
      </c>
      <c r="R81" s="21">
        <f t="shared" si="2"/>
        <v>1314.31</v>
      </c>
      <c r="S81" s="21">
        <v>0</v>
      </c>
    </row>
    <row r="82" spans="1:19" ht="120" x14ac:dyDescent="0.25">
      <c r="A82" s="78"/>
      <c r="B82" s="2">
        <v>77</v>
      </c>
      <c r="C82" s="6" t="s">
        <v>0</v>
      </c>
      <c r="D82" s="2" t="s">
        <v>12</v>
      </c>
      <c r="E82" s="2" t="s">
        <v>16</v>
      </c>
      <c r="F82" s="2" t="s">
        <v>249</v>
      </c>
      <c r="G82" s="2" t="s">
        <v>163</v>
      </c>
      <c r="H82" s="88" t="s">
        <v>402</v>
      </c>
      <c r="I82" s="24" t="s">
        <v>299</v>
      </c>
      <c r="J82" s="8" t="s">
        <v>278</v>
      </c>
      <c r="K82" s="3" t="s">
        <v>385</v>
      </c>
      <c r="L82" s="4">
        <v>475.62</v>
      </c>
      <c r="M82" s="4">
        <v>0</v>
      </c>
      <c r="N82" s="4">
        <v>0</v>
      </c>
      <c r="O82" s="4">
        <v>285.37</v>
      </c>
      <c r="P82" s="4">
        <v>471.38</v>
      </c>
      <c r="Q82" s="4">
        <v>0</v>
      </c>
      <c r="R82" s="5">
        <f t="shared" si="2"/>
        <v>1232.3699999999999</v>
      </c>
      <c r="S82" s="5">
        <v>0</v>
      </c>
    </row>
    <row r="83" spans="1:19" ht="60" x14ac:dyDescent="0.25">
      <c r="A83" s="78"/>
      <c r="B83" s="2">
        <v>78</v>
      </c>
      <c r="C83" s="6" t="s">
        <v>75</v>
      </c>
      <c r="D83" s="2" t="s">
        <v>83</v>
      </c>
      <c r="E83" s="2" t="s">
        <v>84</v>
      </c>
      <c r="F83" s="2" t="s">
        <v>310</v>
      </c>
      <c r="G83" s="2" t="s">
        <v>190</v>
      </c>
      <c r="H83" s="88"/>
      <c r="I83" s="24" t="s">
        <v>309</v>
      </c>
      <c r="J83" s="3" t="s">
        <v>308</v>
      </c>
      <c r="K83" s="3" t="s">
        <v>388</v>
      </c>
      <c r="L83" s="4">
        <v>0.24</v>
      </c>
      <c r="M83" s="4">
        <v>0</v>
      </c>
      <c r="N83" s="4">
        <v>0</v>
      </c>
      <c r="O83" s="4">
        <v>0</v>
      </c>
      <c r="P83" s="4">
        <v>0.88</v>
      </c>
      <c r="Q83" s="4">
        <v>0</v>
      </c>
      <c r="R83" s="5">
        <f t="shared" si="2"/>
        <v>1.1200000000000001</v>
      </c>
      <c r="S83" s="5">
        <v>0</v>
      </c>
    </row>
    <row r="84" spans="1:19" ht="60" x14ac:dyDescent="0.25">
      <c r="A84" s="78"/>
      <c r="B84" s="31">
        <v>79</v>
      </c>
      <c r="C84" s="23" t="s">
        <v>75</v>
      </c>
      <c r="D84" s="31" t="s">
        <v>86</v>
      </c>
      <c r="E84" s="31" t="s">
        <v>85</v>
      </c>
      <c r="F84" s="31" t="s">
        <v>310</v>
      </c>
      <c r="G84" s="31" t="s">
        <v>191</v>
      </c>
      <c r="H84" s="92"/>
      <c r="I84" s="56" t="s">
        <v>309</v>
      </c>
      <c r="J84" s="57" t="s">
        <v>308</v>
      </c>
      <c r="K84" s="3" t="s">
        <v>388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2">
        <f t="shared" si="2"/>
        <v>0</v>
      </c>
      <c r="S84" s="22">
        <v>0</v>
      </c>
    </row>
    <row r="85" spans="1:19" x14ac:dyDescent="0.25">
      <c r="A85" s="63"/>
      <c r="B85" s="79" t="s">
        <v>269</v>
      </c>
      <c r="C85" s="53"/>
      <c r="D85" s="53"/>
      <c r="E85" s="53"/>
      <c r="F85" s="53"/>
      <c r="G85" s="53"/>
      <c r="H85" s="83"/>
      <c r="I85" s="53"/>
      <c r="J85" s="53"/>
      <c r="K85" s="58" t="s">
        <v>269</v>
      </c>
      <c r="L85" s="32">
        <f t="shared" ref="L85:S85" si="3">SUM(L6:L84)</f>
        <v>212703434.27000007</v>
      </c>
      <c r="M85" s="32">
        <f t="shared" si="3"/>
        <v>0</v>
      </c>
      <c r="N85" s="32">
        <f t="shared" si="3"/>
        <v>9157911.4199999999</v>
      </c>
      <c r="O85" s="32">
        <f t="shared" si="3"/>
        <v>134757886.13000008</v>
      </c>
      <c r="P85" s="32">
        <f t="shared" si="3"/>
        <v>265983958.91000009</v>
      </c>
      <c r="Q85" s="32">
        <f t="shared" si="3"/>
        <v>88518464.700000003</v>
      </c>
      <c r="R85" s="32">
        <f t="shared" si="3"/>
        <v>711144326.25000012</v>
      </c>
      <c r="S85" s="32">
        <f t="shared" si="3"/>
        <v>3498768.3699999996</v>
      </c>
    </row>
    <row r="86" spans="1:19" ht="21" x14ac:dyDescent="0.25">
      <c r="A86" s="63"/>
      <c r="B86" s="95" t="s">
        <v>404</v>
      </c>
      <c r="C86" s="63"/>
      <c r="D86" s="63"/>
      <c r="E86" s="63"/>
      <c r="F86" s="63"/>
      <c r="G86" s="63"/>
      <c r="H86" s="84"/>
      <c r="I86" s="63"/>
      <c r="J86" s="63"/>
      <c r="K86" s="64"/>
      <c r="L86" s="65"/>
      <c r="M86" s="65"/>
      <c r="N86" s="65"/>
      <c r="O86" s="65"/>
      <c r="P86" s="65"/>
      <c r="Q86" s="65"/>
      <c r="R86" s="65"/>
      <c r="S86" s="65"/>
    </row>
    <row r="87" spans="1:19" x14ac:dyDescent="0.25">
      <c r="A87" s="63"/>
      <c r="B87" s="80"/>
      <c r="C87" s="63"/>
      <c r="D87" s="63"/>
      <c r="E87" s="63"/>
      <c r="F87" s="63"/>
      <c r="G87" s="63"/>
      <c r="H87" s="84"/>
      <c r="I87" s="63"/>
      <c r="J87" s="63"/>
      <c r="K87" s="64"/>
      <c r="L87" s="65"/>
      <c r="M87" s="65"/>
      <c r="N87" s="65"/>
      <c r="O87" s="65"/>
      <c r="P87" s="65"/>
      <c r="Q87" s="65"/>
      <c r="R87" s="65"/>
      <c r="S87" s="65"/>
    </row>
    <row r="88" spans="1:19" ht="30" x14ac:dyDescent="0.25">
      <c r="A88" s="63"/>
      <c r="B88" s="80"/>
      <c r="C88" s="63"/>
      <c r="D88" s="63"/>
      <c r="E88" s="63"/>
      <c r="F88" s="63"/>
      <c r="G88" s="63"/>
      <c r="H88" s="84"/>
      <c r="I88" s="63"/>
      <c r="J88" s="14" t="s">
        <v>327</v>
      </c>
      <c r="K88" s="14" t="s">
        <v>328</v>
      </c>
      <c r="L88" s="19" t="s">
        <v>98</v>
      </c>
      <c r="M88" s="69" t="s">
        <v>137</v>
      </c>
      <c r="N88" s="69" t="s">
        <v>138</v>
      </c>
      <c r="O88" s="19" t="s">
        <v>135</v>
      </c>
      <c r="P88" s="19" t="s">
        <v>99</v>
      </c>
      <c r="Q88" s="69" t="s">
        <v>100</v>
      </c>
      <c r="R88" s="19" t="s">
        <v>101</v>
      </c>
      <c r="S88" s="19" t="s">
        <v>139</v>
      </c>
    </row>
    <row r="89" spans="1:19" x14ac:dyDescent="0.25">
      <c r="A89" s="63"/>
      <c r="B89" s="80"/>
      <c r="C89" s="63"/>
      <c r="D89" s="63"/>
      <c r="E89" s="63"/>
      <c r="F89" s="63"/>
      <c r="G89" s="63"/>
      <c r="H89" s="84"/>
      <c r="I89" s="12"/>
      <c r="J89" s="30" t="s">
        <v>0</v>
      </c>
      <c r="K89" s="70">
        <f t="shared" ref="K89:K104" si="4">COUNTIFS($C$6:$C$84,J89)</f>
        <v>24</v>
      </c>
      <c r="L89" s="4">
        <f t="shared" ref="L89:R89" ca="1" si="5">SUMIF($C$6:$C$84,$J$89,L$6)</f>
        <v>158617365.36000004</v>
      </c>
      <c r="M89" s="4">
        <f t="shared" ca="1" si="5"/>
        <v>0</v>
      </c>
      <c r="N89" s="4">
        <f t="shared" ca="1" si="5"/>
        <v>9157911.4199999999</v>
      </c>
      <c r="O89" s="4">
        <f t="shared" ca="1" si="5"/>
        <v>113713339.82000004</v>
      </c>
      <c r="P89" s="4">
        <f t="shared" ca="1" si="5"/>
        <v>199385971.17000005</v>
      </c>
      <c r="Q89" s="4">
        <f t="shared" ca="1" si="5"/>
        <v>88227599.88000001</v>
      </c>
      <c r="R89" s="4">
        <f t="shared" ca="1" si="5"/>
        <v>569102187.6500001</v>
      </c>
      <c r="S89" s="4">
        <f t="shared" ref="S89" ca="1" si="6">SUMIF($C$6:$C$84,$J$89,S$6)</f>
        <v>174626.64</v>
      </c>
    </row>
    <row r="90" spans="1:19" x14ac:dyDescent="0.25">
      <c r="A90" s="63"/>
      <c r="B90" s="80"/>
      <c r="C90" s="63"/>
      <c r="D90" s="63"/>
      <c r="E90" s="63"/>
      <c r="F90" s="63"/>
      <c r="G90" s="63"/>
      <c r="H90" s="84"/>
      <c r="I90" s="12"/>
      <c r="J90" s="30" t="s">
        <v>47</v>
      </c>
      <c r="K90" s="70">
        <f t="shared" si="4"/>
        <v>5</v>
      </c>
      <c r="L90" s="4">
        <f ca="1">SUMIF($C$6:$C$84,$J$90,L$6)</f>
        <v>21977520.369999997</v>
      </c>
      <c r="M90" s="4">
        <f t="shared" ref="M90:S90" ca="1" si="7">SUMIF($C$6:$C$84,$J$90,M$6)</f>
        <v>0</v>
      </c>
      <c r="N90" s="4">
        <f t="shared" ca="1" si="7"/>
        <v>0</v>
      </c>
      <c r="O90" s="4">
        <f t="shared" ca="1" si="7"/>
        <v>9455214.5099999998</v>
      </c>
      <c r="P90" s="4">
        <f t="shared" ca="1" si="7"/>
        <v>28659279.279999997</v>
      </c>
      <c r="Q90" s="4">
        <f t="shared" ca="1" si="7"/>
        <v>0</v>
      </c>
      <c r="R90" s="4">
        <f t="shared" ca="1" si="7"/>
        <v>60092014.159999996</v>
      </c>
      <c r="S90" s="4">
        <f t="shared" ca="1" si="7"/>
        <v>0</v>
      </c>
    </row>
    <row r="91" spans="1:19" x14ac:dyDescent="0.25">
      <c r="A91" s="63"/>
      <c r="B91" s="80"/>
      <c r="C91" s="63"/>
      <c r="D91" s="63"/>
      <c r="E91" s="63"/>
      <c r="F91" s="63"/>
      <c r="G91" s="63"/>
      <c r="H91" s="84"/>
      <c r="I91" s="12"/>
      <c r="J91" s="30" t="s">
        <v>75</v>
      </c>
      <c r="K91" s="70">
        <f t="shared" si="4"/>
        <v>8</v>
      </c>
      <c r="L91" s="4">
        <f ca="1">SUMIF($C$6:$C$84,$J$91,L$6)</f>
        <v>15672170.220000001</v>
      </c>
      <c r="M91" s="4">
        <f t="shared" ref="M91:S91" ca="1" si="8">SUMIF($C$6:$C$84,$J$91,M$6)</f>
        <v>0</v>
      </c>
      <c r="N91" s="4">
        <f t="shared" ca="1" si="8"/>
        <v>0</v>
      </c>
      <c r="O91" s="4">
        <f t="shared" ca="1" si="8"/>
        <v>4865844.8999999994</v>
      </c>
      <c r="P91" s="4">
        <f t="shared" ca="1" si="8"/>
        <v>17765085.550000001</v>
      </c>
      <c r="Q91" s="4">
        <f t="shared" ca="1" si="8"/>
        <v>0</v>
      </c>
      <c r="R91" s="4">
        <f t="shared" ca="1" si="8"/>
        <v>38303100.670000002</v>
      </c>
      <c r="S91" s="4">
        <f t="shared" ca="1" si="8"/>
        <v>1408455.77</v>
      </c>
    </row>
    <row r="92" spans="1:19" x14ac:dyDescent="0.25">
      <c r="A92" s="63"/>
      <c r="B92" s="80"/>
      <c r="C92" s="63"/>
      <c r="D92" s="63"/>
      <c r="E92" s="63"/>
      <c r="F92" s="63"/>
      <c r="G92" s="63"/>
      <c r="H92" s="84"/>
      <c r="I92" s="12"/>
      <c r="J92" s="30" t="s">
        <v>54</v>
      </c>
      <c r="K92" s="70">
        <f t="shared" si="4"/>
        <v>5</v>
      </c>
      <c r="L92" s="4">
        <f ca="1">SUMIF($C$6:$C$84,$J$92,L$6)</f>
        <v>4745428.5299999993</v>
      </c>
      <c r="M92" s="4">
        <f t="shared" ref="M92:S92" ca="1" si="9">SUMIF($C$6:$C$84,$J$92,M$6)</f>
        <v>0</v>
      </c>
      <c r="N92" s="4">
        <f t="shared" ca="1" si="9"/>
        <v>0</v>
      </c>
      <c r="O92" s="4">
        <f t="shared" ca="1" si="9"/>
        <v>2443958.2399999998</v>
      </c>
      <c r="P92" s="4">
        <f t="shared" ca="1" si="9"/>
        <v>5946608.3999999994</v>
      </c>
      <c r="Q92" s="4">
        <f t="shared" ca="1" si="9"/>
        <v>0</v>
      </c>
      <c r="R92" s="4">
        <f t="shared" ca="1" si="9"/>
        <v>13135995.17</v>
      </c>
      <c r="S92" s="4">
        <f t="shared" ca="1" si="9"/>
        <v>667983.14999999991</v>
      </c>
    </row>
    <row r="93" spans="1:19" x14ac:dyDescent="0.25">
      <c r="A93" s="63"/>
      <c r="B93" s="80"/>
      <c r="C93" s="63"/>
      <c r="D93" s="63"/>
      <c r="E93" s="63"/>
      <c r="F93" s="63"/>
      <c r="G93" s="63"/>
      <c r="H93" s="84"/>
      <c r="I93" s="12"/>
      <c r="J93" s="30" t="s">
        <v>94</v>
      </c>
      <c r="K93" s="70">
        <f t="shared" si="4"/>
        <v>3</v>
      </c>
      <c r="L93" s="4">
        <f ca="1">SUMIF($C$6:$C$84,$J$93,L$6)</f>
        <v>2330846.8199999998</v>
      </c>
      <c r="M93" s="4">
        <f t="shared" ref="M93:S93" ca="1" si="10">SUMIF($C$6:$C$84,$J$93,M$6)</f>
        <v>0</v>
      </c>
      <c r="N93" s="4">
        <f t="shared" ca="1" si="10"/>
        <v>0</v>
      </c>
      <c r="O93" s="4">
        <f t="shared" ca="1" si="10"/>
        <v>1161705.78</v>
      </c>
      <c r="P93" s="4">
        <f t="shared" ca="1" si="10"/>
        <v>6856575.5300000003</v>
      </c>
      <c r="Q93" s="4">
        <f t="shared" ca="1" si="10"/>
        <v>0</v>
      </c>
      <c r="R93" s="4">
        <f t="shared" ca="1" si="10"/>
        <v>10349128.130000001</v>
      </c>
      <c r="S93" s="4">
        <f t="shared" ca="1" si="10"/>
        <v>879703.75</v>
      </c>
    </row>
    <row r="94" spans="1:19" x14ac:dyDescent="0.25">
      <c r="A94" s="63"/>
      <c r="B94" s="80"/>
      <c r="C94" s="63"/>
      <c r="D94" s="63"/>
      <c r="E94" s="63"/>
      <c r="F94" s="63"/>
      <c r="G94" s="63"/>
      <c r="H94" s="84"/>
      <c r="I94" s="12"/>
      <c r="J94" s="30" t="s">
        <v>116</v>
      </c>
      <c r="K94" s="70">
        <f t="shared" si="4"/>
        <v>5</v>
      </c>
      <c r="L94" s="4">
        <f ca="1">SUMIF($C$6:$C$84,$J$94,L$6)</f>
        <v>4875995.6500000004</v>
      </c>
      <c r="M94" s="4">
        <f t="shared" ref="M94:S94" ca="1" si="11">SUMIF($C$6:$C$84,$J$94,M$6)</f>
        <v>0</v>
      </c>
      <c r="N94" s="4">
        <f t="shared" ca="1" si="11"/>
        <v>0</v>
      </c>
      <c r="O94" s="4">
        <f t="shared" ca="1" si="11"/>
        <v>1604535.34</v>
      </c>
      <c r="P94" s="4">
        <f t="shared" ca="1" si="11"/>
        <v>2280481.85</v>
      </c>
      <c r="Q94" s="4">
        <f t="shared" ca="1" si="11"/>
        <v>0</v>
      </c>
      <c r="R94" s="4">
        <f t="shared" ca="1" si="11"/>
        <v>8761012.839999998</v>
      </c>
      <c r="S94" s="4">
        <f t="shared" ca="1" si="11"/>
        <v>0</v>
      </c>
    </row>
    <row r="95" spans="1:19" x14ac:dyDescent="0.25">
      <c r="A95" s="63"/>
      <c r="B95" s="80"/>
      <c r="C95" s="63"/>
      <c r="D95" s="63"/>
      <c r="E95" s="63"/>
      <c r="F95" s="63"/>
      <c r="G95" s="63"/>
      <c r="H95" s="84"/>
      <c r="I95" s="12"/>
      <c r="J95" s="30" t="s">
        <v>69</v>
      </c>
      <c r="K95" s="70">
        <f t="shared" si="4"/>
        <v>4</v>
      </c>
      <c r="L95" s="4">
        <f ca="1">SUMIF($C$6:$C$84,$J$95,L$6)</f>
        <v>1589619.05</v>
      </c>
      <c r="M95" s="4">
        <f t="shared" ref="M95:S95" ca="1" si="12">SUMIF($C$6:$C$84,$J$95,M$6)</f>
        <v>0</v>
      </c>
      <c r="N95" s="4">
        <f t="shared" ca="1" si="12"/>
        <v>0</v>
      </c>
      <c r="O95" s="4">
        <f t="shared" ca="1" si="12"/>
        <v>793487.26</v>
      </c>
      <c r="P95" s="4">
        <f t="shared" ca="1" si="12"/>
        <v>1830696.4200000002</v>
      </c>
      <c r="Q95" s="4">
        <f t="shared" ca="1" si="12"/>
        <v>0</v>
      </c>
      <c r="R95" s="4">
        <f t="shared" ca="1" si="12"/>
        <v>4213802.7300000004</v>
      </c>
      <c r="S95" s="4">
        <f t="shared" ca="1" si="12"/>
        <v>127.15</v>
      </c>
    </row>
    <row r="96" spans="1:19" x14ac:dyDescent="0.25">
      <c r="A96" s="63"/>
      <c r="B96" s="80"/>
      <c r="C96" s="63"/>
      <c r="D96" s="63"/>
      <c r="E96" s="63"/>
      <c r="F96" s="63"/>
      <c r="G96" s="63"/>
      <c r="H96" s="84"/>
      <c r="I96" s="12"/>
      <c r="J96" s="30" t="s">
        <v>42</v>
      </c>
      <c r="K96" s="70">
        <f t="shared" si="4"/>
        <v>4</v>
      </c>
      <c r="L96" s="4">
        <f ca="1">SUMIF($C$6:$C$84,$J$96,L$6)</f>
        <v>990014.51</v>
      </c>
      <c r="M96" s="4">
        <f t="shared" ref="M96:S96" ca="1" si="13">SUMIF($C$6:$C$84,$J$96,M$6)</f>
        <v>0</v>
      </c>
      <c r="N96" s="4">
        <f t="shared" ca="1" si="13"/>
        <v>0</v>
      </c>
      <c r="O96" s="4">
        <f t="shared" ca="1" si="13"/>
        <v>198002.85</v>
      </c>
      <c r="P96" s="4">
        <f t="shared" ca="1" si="13"/>
        <v>1073003.3500000001</v>
      </c>
      <c r="Q96" s="4">
        <f t="shared" ca="1" si="13"/>
        <v>226102.07</v>
      </c>
      <c r="R96" s="4">
        <f t="shared" ca="1" si="13"/>
        <v>2509793.6</v>
      </c>
      <c r="S96" s="4">
        <f t="shared" ca="1" si="13"/>
        <v>0</v>
      </c>
    </row>
    <row r="97" spans="1:19" x14ac:dyDescent="0.25">
      <c r="A97" s="63"/>
      <c r="B97" s="80"/>
      <c r="C97" s="63"/>
      <c r="D97" s="63"/>
      <c r="E97" s="63"/>
      <c r="F97" s="63"/>
      <c r="G97" s="63"/>
      <c r="H97" s="84"/>
      <c r="I97" s="12"/>
      <c r="J97" s="30" t="s">
        <v>65</v>
      </c>
      <c r="K97" s="70">
        <f t="shared" si="4"/>
        <v>2</v>
      </c>
      <c r="L97" s="4">
        <f ca="1">SUMIF($C$6:$C$84,$J$97,L$6)</f>
        <v>1123531.3899999999</v>
      </c>
      <c r="M97" s="4">
        <f t="shared" ref="M97:S97" ca="1" si="14">SUMIF($C$6:$C$84,$J$97,M$6)</f>
        <v>0</v>
      </c>
      <c r="N97" s="4">
        <f t="shared" ca="1" si="14"/>
        <v>0</v>
      </c>
      <c r="O97" s="4">
        <f t="shared" ca="1" si="14"/>
        <v>198652.69</v>
      </c>
      <c r="P97" s="4">
        <f t="shared" ca="1" si="14"/>
        <v>560129.46</v>
      </c>
      <c r="Q97" s="4">
        <f t="shared" ca="1" si="14"/>
        <v>0</v>
      </c>
      <c r="R97" s="4">
        <f t="shared" ca="1" si="14"/>
        <v>1882313.54</v>
      </c>
      <c r="S97" s="4">
        <f t="shared" ca="1" si="14"/>
        <v>188231.35</v>
      </c>
    </row>
    <row r="98" spans="1:19" x14ac:dyDescent="0.25">
      <c r="A98" s="63"/>
      <c r="B98" s="80"/>
      <c r="C98" s="63"/>
      <c r="D98" s="63"/>
      <c r="E98" s="63"/>
      <c r="F98" s="63"/>
      <c r="G98" s="63"/>
      <c r="H98" s="84"/>
      <c r="I98" s="12"/>
      <c r="J98" s="30" t="s">
        <v>105</v>
      </c>
      <c r="K98" s="70">
        <f t="shared" si="4"/>
        <v>7</v>
      </c>
      <c r="L98" s="4">
        <f ca="1">SUMIF($C$6:$C$84,$J$98,L$6)</f>
        <v>432324.18999999994</v>
      </c>
      <c r="M98" s="4">
        <f t="shared" ref="M98:S98" ca="1" si="15">SUMIF($C$6:$C$84,$J$98,M$6)</f>
        <v>0</v>
      </c>
      <c r="N98" s="4">
        <f t="shared" ca="1" si="15"/>
        <v>0</v>
      </c>
      <c r="O98" s="4">
        <f t="shared" ca="1" si="15"/>
        <v>204965.63</v>
      </c>
      <c r="P98" s="4">
        <f t="shared" ca="1" si="15"/>
        <v>822694.35000000009</v>
      </c>
      <c r="Q98" s="4">
        <f t="shared" ca="1" si="15"/>
        <v>0</v>
      </c>
      <c r="R98" s="4">
        <f t="shared" ca="1" si="15"/>
        <v>1459984.1700000002</v>
      </c>
      <c r="S98" s="4">
        <f t="shared" ca="1" si="15"/>
        <v>138998.72</v>
      </c>
    </row>
    <row r="99" spans="1:19" x14ac:dyDescent="0.25">
      <c r="A99" s="63"/>
      <c r="B99" s="80"/>
      <c r="C99" s="63"/>
      <c r="D99" s="63"/>
      <c r="E99" s="63"/>
      <c r="F99" s="63"/>
      <c r="G99" s="63"/>
      <c r="H99" s="84"/>
      <c r="I99" s="12"/>
      <c r="J99" s="30" t="s">
        <v>60</v>
      </c>
      <c r="K99" s="70">
        <f t="shared" si="4"/>
        <v>3</v>
      </c>
      <c r="L99" s="4">
        <f ca="1">SUMIF($C$6:$C$84,$J$99,L$6)</f>
        <v>84074.3</v>
      </c>
      <c r="M99" s="4">
        <f t="shared" ref="M99:S99" ca="1" si="16">SUMIF($C$6:$C$84,$J$99,M$6)</f>
        <v>0</v>
      </c>
      <c r="N99" s="4">
        <f t="shared" ca="1" si="16"/>
        <v>0</v>
      </c>
      <c r="O99" s="4">
        <f t="shared" ca="1" si="16"/>
        <v>50444.56</v>
      </c>
      <c r="P99" s="4">
        <f t="shared" ca="1" si="16"/>
        <v>289419.92000000004</v>
      </c>
      <c r="Q99" s="4">
        <f t="shared" ca="1" si="16"/>
        <v>0</v>
      </c>
      <c r="R99" s="4">
        <f t="shared" ca="1" si="16"/>
        <v>423938.78</v>
      </c>
      <c r="S99" s="4">
        <f t="shared" ca="1" si="16"/>
        <v>0</v>
      </c>
    </row>
    <row r="100" spans="1:19" x14ac:dyDescent="0.25">
      <c r="A100" s="63"/>
      <c r="B100" s="80"/>
      <c r="C100" s="63"/>
      <c r="D100" s="63"/>
      <c r="E100" s="63"/>
      <c r="F100" s="63"/>
      <c r="G100" s="63"/>
      <c r="H100" s="84"/>
      <c r="I100" s="12"/>
      <c r="J100" s="30" t="s">
        <v>102</v>
      </c>
      <c r="K100" s="70">
        <f t="shared" si="4"/>
        <v>1</v>
      </c>
      <c r="L100" s="4">
        <f ca="1">SUMIF($C$6:$C$84,$J$100,L$6)</f>
        <v>110482.35</v>
      </c>
      <c r="M100" s="4">
        <f t="shared" ref="M100:S100" ca="1" si="17">SUMIF($C$6:$C$84,$J$100,M$6)</f>
        <v>0</v>
      </c>
      <c r="N100" s="4">
        <f t="shared" ca="1" si="17"/>
        <v>0</v>
      </c>
      <c r="O100" s="4">
        <f t="shared" ca="1" si="17"/>
        <v>22096.46</v>
      </c>
      <c r="P100" s="4">
        <f t="shared" ca="1" si="17"/>
        <v>190139.7</v>
      </c>
      <c r="Q100" s="4">
        <f t="shared" ca="1" si="17"/>
        <v>64543.7</v>
      </c>
      <c r="R100" s="4">
        <f t="shared" ca="1" si="17"/>
        <v>387262.21</v>
      </c>
      <c r="S100" s="4">
        <f t="shared" ca="1" si="17"/>
        <v>0</v>
      </c>
    </row>
    <row r="101" spans="1:19" x14ac:dyDescent="0.25">
      <c r="A101" s="63"/>
      <c r="B101" s="80"/>
      <c r="C101" s="63"/>
      <c r="D101" s="63"/>
      <c r="E101" s="63"/>
      <c r="F101" s="63"/>
      <c r="G101" s="63"/>
      <c r="H101" s="84"/>
      <c r="I101" s="12"/>
      <c r="J101" s="30" t="s">
        <v>33</v>
      </c>
      <c r="K101" s="70">
        <f t="shared" si="4"/>
        <v>4</v>
      </c>
      <c r="L101" s="4">
        <f ca="1">SUMIF($C$6:$C$84,$J$101,L$6)</f>
        <v>109494</v>
      </c>
      <c r="M101" s="4">
        <f t="shared" ref="M101:S101" ca="1" si="18">SUMIF($C$6:$C$84,$J$101,M$6)</f>
        <v>0</v>
      </c>
      <c r="N101" s="4">
        <f t="shared" ca="1" si="18"/>
        <v>0</v>
      </c>
      <c r="O101" s="4">
        <f t="shared" ca="1" si="18"/>
        <v>26208</v>
      </c>
      <c r="P101" s="4">
        <f t="shared" ca="1" si="18"/>
        <v>246571.14999999997</v>
      </c>
      <c r="Q101" s="4">
        <f t="shared" ca="1" si="18"/>
        <v>0</v>
      </c>
      <c r="R101" s="4">
        <f t="shared" ca="1" si="18"/>
        <v>382273.15</v>
      </c>
      <c r="S101" s="4">
        <f t="shared" ca="1" si="18"/>
        <v>40641.839999999997</v>
      </c>
    </row>
    <row r="102" spans="1:19" x14ac:dyDescent="0.25">
      <c r="E102" s="33"/>
      <c r="F102" s="33"/>
      <c r="G102" s="33"/>
      <c r="H102" s="85"/>
      <c r="I102" s="12"/>
      <c r="J102" s="30" t="s">
        <v>90</v>
      </c>
      <c r="K102" s="70">
        <f t="shared" si="4"/>
        <v>1</v>
      </c>
      <c r="L102" s="4">
        <f ca="1">SUMIF($C$6:$C$84,$J$102,L$6)</f>
        <v>29067.68</v>
      </c>
      <c r="M102" s="4">
        <f t="shared" ref="M102:S102" ca="1" si="19">SUMIF($C$6:$C$84,$J$102,M$6)</f>
        <v>0</v>
      </c>
      <c r="N102" s="4">
        <f t="shared" ca="1" si="19"/>
        <v>0</v>
      </c>
      <c r="O102" s="4">
        <f t="shared" ca="1" si="19"/>
        <v>10357.780000000001</v>
      </c>
      <c r="P102" s="4">
        <f t="shared" ca="1" si="19"/>
        <v>64246.06</v>
      </c>
      <c r="Q102" s="4">
        <f t="shared" ca="1" si="19"/>
        <v>0</v>
      </c>
      <c r="R102" s="4">
        <f t="shared" ca="1" si="19"/>
        <v>103671.51999999999</v>
      </c>
      <c r="S102" s="4">
        <f t="shared" ca="1" si="19"/>
        <v>0</v>
      </c>
    </row>
    <row r="103" spans="1:19" x14ac:dyDescent="0.25">
      <c r="E103" s="33"/>
      <c r="F103" s="33"/>
      <c r="G103" s="33"/>
      <c r="H103" s="85"/>
      <c r="I103" s="12"/>
      <c r="J103" s="30" t="s">
        <v>87</v>
      </c>
      <c r="K103" s="70">
        <f t="shared" si="4"/>
        <v>2</v>
      </c>
      <c r="L103" s="4">
        <f ca="1">SUMIF($C$6:$C$84,$J$103,L$6)</f>
        <v>14930.9</v>
      </c>
      <c r="M103" s="4">
        <f t="shared" ref="M103:S103" ca="1" si="20">SUMIF($C$6:$C$84,$J$103,M$6)</f>
        <v>0</v>
      </c>
      <c r="N103" s="4">
        <f t="shared" ca="1" si="20"/>
        <v>0</v>
      </c>
      <c r="O103" s="4">
        <f t="shared" ca="1" si="20"/>
        <v>8958.5400000000009</v>
      </c>
      <c r="P103" s="4">
        <f t="shared" ca="1" si="20"/>
        <v>12644.18</v>
      </c>
      <c r="Q103" s="4">
        <f t="shared" ca="1" si="20"/>
        <v>0</v>
      </c>
      <c r="R103" s="4">
        <f t="shared" ca="1" si="20"/>
        <v>36533.620000000003</v>
      </c>
      <c r="S103" s="4">
        <f t="shared" ca="1" si="20"/>
        <v>0</v>
      </c>
    </row>
    <row r="104" spans="1:19" x14ac:dyDescent="0.25">
      <c r="E104" s="33"/>
      <c r="F104" s="33"/>
      <c r="G104" s="33"/>
      <c r="H104" s="85"/>
      <c r="I104" s="12"/>
      <c r="J104" s="81" t="s">
        <v>113</v>
      </c>
      <c r="K104" s="72">
        <f t="shared" si="4"/>
        <v>1</v>
      </c>
      <c r="L104" s="4">
        <f ca="1">SUMIF($C$6:$C$84,$J$104,L$6)</f>
        <v>568.95000000000005</v>
      </c>
      <c r="M104" s="4">
        <f t="shared" ref="M104:S104" ca="1" si="21">SUMIF($C$6:$C$84,$J$104,M$6)</f>
        <v>0</v>
      </c>
      <c r="N104" s="4">
        <f t="shared" ca="1" si="21"/>
        <v>0</v>
      </c>
      <c r="O104" s="4">
        <f t="shared" ca="1" si="21"/>
        <v>113.77</v>
      </c>
      <c r="P104" s="4">
        <f t="shared" ca="1" si="21"/>
        <v>412.54</v>
      </c>
      <c r="Q104" s="4">
        <f t="shared" ca="1" si="21"/>
        <v>219.05</v>
      </c>
      <c r="R104" s="4">
        <f t="shared" ca="1" si="21"/>
        <v>1314.31</v>
      </c>
      <c r="S104" s="4">
        <f t="shared" ca="1" si="21"/>
        <v>0</v>
      </c>
    </row>
    <row r="105" spans="1:19" x14ac:dyDescent="0.25">
      <c r="E105" s="33"/>
      <c r="F105" s="33"/>
      <c r="G105" s="33"/>
      <c r="H105" s="85"/>
      <c r="I105" s="12"/>
      <c r="J105" s="82" t="s">
        <v>269</v>
      </c>
      <c r="K105" s="66">
        <f t="shared" ref="K105:S105" si="22">SUM(K89:K104)</f>
        <v>79</v>
      </c>
      <c r="L105" s="73">
        <f t="shared" ca="1" si="22"/>
        <v>212703434.27000004</v>
      </c>
      <c r="M105" s="73">
        <f t="shared" ca="1" si="22"/>
        <v>0</v>
      </c>
      <c r="N105" s="73">
        <f t="shared" ca="1" si="22"/>
        <v>9157911.4199999999</v>
      </c>
      <c r="O105" s="73">
        <f t="shared" ca="1" si="22"/>
        <v>134757886.13000005</v>
      </c>
      <c r="P105" s="73">
        <f t="shared" ca="1" si="22"/>
        <v>265983958.91000003</v>
      </c>
      <c r="Q105" s="73">
        <f t="shared" ca="1" si="22"/>
        <v>88518464.700000003</v>
      </c>
      <c r="R105" s="73">
        <f t="shared" ca="1" si="22"/>
        <v>711144326.24999988</v>
      </c>
      <c r="S105" s="73">
        <f t="shared" ca="1" si="22"/>
        <v>3498768.37</v>
      </c>
    </row>
    <row r="106" spans="1:19" x14ac:dyDescent="0.25">
      <c r="E106" s="33"/>
      <c r="F106" s="33"/>
      <c r="G106" s="33"/>
      <c r="H106" s="85"/>
      <c r="I106" s="12"/>
      <c r="J106" s="67"/>
      <c r="K106" s="68"/>
      <c r="L106" s="37"/>
      <c r="M106" s="37"/>
      <c r="N106" s="37"/>
      <c r="O106" s="37"/>
      <c r="P106" s="37"/>
      <c r="Q106" s="37"/>
      <c r="R106" s="71"/>
      <c r="S106" s="71"/>
    </row>
    <row r="107" spans="1:19" x14ac:dyDescent="0.25">
      <c r="E107" s="33"/>
      <c r="F107" s="33"/>
      <c r="G107" s="33"/>
      <c r="H107" s="85"/>
      <c r="I107" s="12"/>
      <c r="L107" s="33"/>
      <c r="M107" s="33"/>
      <c r="N107" s="33"/>
      <c r="O107" s="33"/>
      <c r="P107" s="33"/>
      <c r="Q107" s="33"/>
    </row>
    <row r="108" spans="1:19" x14ac:dyDescent="0.25">
      <c r="E108" s="33"/>
      <c r="F108" s="33"/>
      <c r="G108" s="33"/>
      <c r="H108" s="85"/>
      <c r="L108" s="33"/>
      <c r="M108" s="33"/>
      <c r="N108" s="33"/>
      <c r="O108" s="33"/>
      <c r="S108" s="94" t="s">
        <v>393</v>
      </c>
    </row>
    <row r="109" spans="1:19" ht="30" x14ac:dyDescent="0.25">
      <c r="E109" s="33"/>
      <c r="F109" s="33"/>
      <c r="G109" s="33"/>
      <c r="H109" s="85"/>
      <c r="L109" s="33"/>
      <c r="M109" s="33"/>
      <c r="N109" s="33"/>
      <c r="O109" s="33"/>
      <c r="P109" s="77" t="s">
        <v>394</v>
      </c>
      <c r="Q109" s="77" t="s">
        <v>395</v>
      </c>
      <c r="R109" s="77" t="s">
        <v>396</v>
      </c>
      <c r="S109" s="77" t="s">
        <v>131</v>
      </c>
    </row>
    <row r="110" spans="1:19" x14ac:dyDescent="0.25">
      <c r="E110" s="33"/>
      <c r="F110" s="33"/>
      <c r="G110" s="33"/>
      <c r="H110" s="85"/>
      <c r="I110" s="12"/>
      <c r="L110" s="33"/>
      <c r="M110" s="33"/>
      <c r="N110" s="33"/>
      <c r="O110" s="33"/>
      <c r="P110" s="60" t="s">
        <v>126</v>
      </c>
      <c r="Q110" s="74">
        <v>4</v>
      </c>
      <c r="R110" s="35">
        <f>R6+R7+R8+R9</f>
        <v>638172033.92999995</v>
      </c>
      <c r="S110" s="36">
        <f>R110/R85</f>
        <v>0.89738750683029844</v>
      </c>
    </row>
    <row r="111" spans="1:19" x14ac:dyDescent="0.25">
      <c r="E111" s="33"/>
      <c r="F111" s="33"/>
      <c r="G111" s="33"/>
      <c r="H111" s="85"/>
      <c r="I111" s="12"/>
      <c r="L111" s="33"/>
      <c r="M111" s="33"/>
      <c r="N111" s="33"/>
      <c r="O111" s="33"/>
      <c r="P111" s="61" t="s">
        <v>127</v>
      </c>
      <c r="Q111" s="38">
        <v>4</v>
      </c>
      <c r="R111" s="59">
        <f>R10+R11+R12+R13</f>
        <v>31736825.660000004</v>
      </c>
      <c r="S111" s="40">
        <f>R111/R85</f>
        <v>4.4627826572637301E-2</v>
      </c>
    </row>
    <row r="112" spans="1:19" x14ac:dyDescent="0.25">
      <c r="E112" s="33"/>
      <c r="F112" s="33"/>
      <c r="G112" s="33"/>
      <c r="H112" s="85"/>
      <c r="I112" s="12"/>
      <c r="L112" s="33"/>
      <c r="M112" s="33"/>
      <c r="N112" s="33"/>
      <c r="O112" s="33"/>
      <c r="P112" s="75" t="s">
        <v>128</v>
      </c>
      <c r="Q112" s="75">
        <f>Q110+Q111</f>
        <v>8</v>
      </c>
      <c r="R112" s="41">
        <f>R110+R111</f>
        <v>669908859.58999991</v>
      </c>
      <c r="S112" s="42">
        <f>S110+S111</f>
        <v>0.94201533340293575</v>
      </c>
    </row>
    <row r="113" spans="9:19" x14ac:dyDescent="0.25">
      <c r="I113" s="12"/>
      <c r="P113" s="62" t="s">
        <v>130</v>
      </c>
      <c r="Q113" s="38">
        <v>71</v>
      </c>
      <c r="R113" s="39">
        <f>R85-R112</f>
        <v>41235466.660000205</v>
      </c>
      <c r="S113" s="43">
        <f>R113/R85</f>
        <v>5.798466659706434E-2</v>
      </c>
    </row>
    <row r="114" spans="9:19" x14ac:dyDescent="0.25">
      <c r="I114" s="12"/>
      <c r="P114" s="44" t="s">
        <v>129</v>
      </c>
      <c r="Q114" s="44">
        <f>Q112+Q113</f>
        <v>79</v>
      </c>
      <c r="R114" s="45">
        <f>R112+R113</f>
        <v>711144326.25000012</v>
      </c>
      <c r="S114" s="46">
        <f>S112+S113</f>
        <v>1</v>
      </c>
    </row>
    <row r="115" spans="9:19" x14ac:dyDescent="0.25">
      <c r="I115" s="12"/>
    </row>
    <row r="116" spans="9:19" x14ac:dyDescent="0.25">
      <c r="I116" s="12"/>
    </row>
    <row r="121" spans="9:19" x14ac:dyDescent="0.25">
      <c r="I121" s="12"/>
    </row>
    <row r="122" spans="9:19" x14ac:dyDescent="0.25">
      <c r="I122" s="12"/>
    </row>
    <row r="124" spans="9:19" x14ac:dyDescent="0.25">
      <c r="I124" s="12"/>
    </row>
    <row r="125" spans="9:19" x14ac:dyDescent="0.25">
      <c r="I125" s="12"/>
    </row>
    <row r="126" spans="9:19" x14ac:dyDescent="0.25">
      <c r="I126" s="12"/>
    </row>
    <row r="127" spans="9:19" x14ac:dyDescent="0.25">
      <c r="I127" s="12"/>
    </row>
    <row r="128" spans="9:19" x14ac:dyDescent="0.25">
      <c r="I128" s="12"/>
    </row>
    <row r="129" spans="9:9" x14ac:dyDescent="0.25">
      <c r="I129" s="12"/>
    </row>
    <row r="130" spans="9:9" x14ac:dyDescent="0.25">
      <c r="I130" s="12"/>
    </row>
    <row r="131" spans="9:9" x14ac:dyDescent="0.25">
      <c r="I131" s="12"/>
    </row>
    <row r="132" spans="9:9" x14ac:dyDescent="0.25">
      <c r="I132" s="12"/>
    </row>
    <row r="133" spans="9:9" x14ac:dyDescent="0.25">
      <c r="I133" s="12"/>
    </row>
    <row r="134" spans="9:9" x14ac:dyDescent="0.25">
      <c r="I134" s="12"/>
    </row>
    <row r="135" spans="9:9" x14ac:dyDescent="0.25">
      <c r="I135" s="12"/>
    </row>
    <row r="136" spans="9:9" x14ac:dyDescent="0.25">
      <c r="I136" s="12"/>
    </row>
    <row r="137" spans="9:9" x14ac:dyDescent="0.25">
      <c r="I137" s="12"/>
    </row>
    <row r="138" spans="9:9" x14ac:dyDescent="0.25">
      <c r="I138" s="12"/>
    </row>
    <row r="139" spans="9:9" x14ac:dyDescent="0.25">
      <c r="I139" s="12"/>
    </row>
    <row r="140" spans="9:9" x14ac:dyDescent="0.25">
      <c r="I140" s="12"/>
    </row>
    <row r="141" spans="9:9" x14ac:dyDescent="0.25">
      <c r="I141" s="12"/>
    </row>
    <row r="142" spans="9:9" x14ac:dyDescent="0.25">
      <c r="I142" s="12"/>
    </row>
    <row r="143" spans="9:9" x14ac:dyDescent="0.25">
      <c r="I143" s="12"/>
    </row>
    <row r="144" spans="9:9" x14ac:dyDescent="0.25">
      <c r="I144" s="12"/>
    </row>
    <row r="145" spans="9:9" x14ac:dyDescent="0.25">
      <c r="I145" s="12"/>
    </row>
    <row r="146" spans="9:9" x14ac:dyDescent="0.25">
      <c r="I146" s="12"/>
    </row>
    <row r="147" spans="9:9" x14ac:dyDescent="0.25">
      <c r="I147" s="12"/>
    </row>
    <row r="148" spans="9:9" x14ac:dyDescent="0.25">
      <c r="I148" s="12"/>
    </row>
    <row r="149" spans="9:9" x14ac:dyDescent="0.25">
      <c r="I149" s="12"/>
    </row>
    <row r="150" spans="9:9" x14ac:dyDescent="0.25">
      <c r="I150" s="12"/>
    </row>
    <row r="151" spans="9:9" x14ac:dyDescent="0.25">
      <c r="I151" s="12"/>
    </row>
    <row r="152" spans="9:9" x14ac:dyDescent="0.25">
      <c r="I152" s="12"/>
    </row>
    <row r="153" spans="9:9" x14ac:dyDescent="0.25">
      <c r="I153" s="12"/>
    </row>
    <row r="154" spans="9:9" x14ac:dyDescent="0.25">
      <c r="I154" s="12"/>
    </row>
    <row r="155" spans="9:9" x14ac:dyDescent="0.25">
      <c r="I155" s="12"/>
    </row>
    <row r="156" spans="9:9" x14ac:dyDescent="0.25">
      <c r="I156" s="12"/>
    </row>
    <row r="157" spans="9:9" x14ac:dyDescent="0.25">
      <c r="I157" s="12"/>
    </row>
    <row r="158" spans="9:9" x14ac:dyDescent="0.25">
      <c r="I158" s="12"/>
    </row>
    <row r="159" spans="9:9" x14ac:dyDescent="0.25">
      <c r="I159" s="12"/>
    </row>
    <row r="160" spans="9:9" x14ac:dyDescent="0.25">
      <c r="I160" s="12"/>
    </row>
    <row r="161" spans="9:9" x14ac:dyDescent="0.25">
      <c r="I161" s="12"/>
    </row>
    <row r="162" spans="9:9" x14ac:dyDescent="0.25">
      <c r="I162" s="12"/>
    </row>
    <row r="163" spans="9:9" x14ac:dyDescent="0.25">
      <c r="I163" s="12"/>
    </row>
    <row r="164" spans="9:9" x14ac:dyDescent="0.25">
      <c r="I164" s="12"/>
    </row>
    <row r="165" spans="9:9" x14ac:dyDescent="0.25">
      <c r="I165" s="12"/>
    </row>
  </sheetData>
  <mergeCells count="10">
    <mergeCell ref="J4:J5"/>
    <mergeCell ref="L4:S4"/>
    <mergeCell ref="K4:K5"/>
    <mergeCell ref="C4:D4"/>
    <mergeCell ref="H4:H5"/>
    <mergeCell ref="B4:B5"/>
    <mergeCell ref="E4:E5"/>
    <mergeCell ref="F4:F5"/>
    <mergeCell ref="G4:G5"/>
    <mergeCell ref="I4:I5"/>
  </mergeCells>
  <pageMargins left="0.70866141732283472" right="0.70866141732283472" top="0.74803149606299213" bottom="0.74803149606299213" header="0.31496062992125984" footer="0.31496062992125984"/>
  <pageSetup paperSize="8" scale="57" fitToHeight="9" orientation="landscape" verticalDpi="599" r:id="rId1"/>
  <headerFooter>
    <oddFooter>&amp;L&amp;Z&amp;F
&amp;A&amp;R&amp;P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INSS - CPIPREV - Atendimento</vt:lpstr>
      <vt:lpstr>'INSS - CPIPREV - Atendimento'!Area_de_impressao</vt:lpstr>
      <vt:lpstr>'INSS - CPIPREV - Atendimento'!Titulos_de_impressao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f199097</dc:creator>
  <cp:lastModifiedBy>Administrador</cp:lastModifiedBy>
  <cp:lastPrinted>2017-05-26T16:38:26Z</cp:lastPrinted>
  <dcterms:created xsi:type="dcterms:W3CDTF">2017-05-18T14:52:52Z</dcterms:created>
  <dcterms:modified xsi:type="dcterms:W3CDTF">2017-05-26T17:27:47Z</dcterms:modified>
</cp:coreProperties>
</file>