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lessandra.cardoso\Downloads\"/>
    </mc:Choice>
  </mc:AlternateContent>
  <xr:revisionPtr revIDLastSave="0" documentId="13_ncr:1_{36582355-E386-428E-8012-9CB7E834B3FD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VALORES" sheetId="1" r:id="rId1"/>
    <sheet name="PEDIDOS" sheetId="2" r:id="rId2"/>
    <sheet name="PEDIDOSXMÊS" sheetId="3" r:id="rId3"/>
    <sheet name="Dicionário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3" l="1"/>
  <c r="G47" i="3"/>
  <c r="F47" i="3"/>
  <c r="E47" i="3"/>
  <c r="D47" i="3"/>
  <c r="C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AA47" i="2"/>
  <c r="Z47" i="2"/>
  <c r="Y47" i="2"/>
  <c r="X47" i="2"/>
  <c r="W47" i="2"/>
  <c r="U47" i="2"/>
  <c r="S47" i="2"/>
  <c r="T47" i="2" s="1"/>
  <c r="Q47" i="2"/>
  <c r="R47" i="2" s="1"/>
  <c r="O47" i="2"/>
  <c r="M47" i="2"/>
  <c r="N47" i="2" s="1"/>
  <c r="K47" i="2"/>
  <c r="L47" i="2" s="1"/>
  <c r="I47" i="2"/>
  <c r="H47" i="2"/>
  <c r="F47" i="2"/>
  <c r="G47" i="2" s="1"/>
  <c r="D47" i="2"/>
  <c r="E47" i="2" s="1"/>
  <c r="P47" i="1"/>
  <c r="O47" i="1"/>
  <c r="L47" i="1"/>
  <c r="J47" i="1"/>
  <c r="E47" i="1"/>
  <c r="F47" i="1" s="1"/>
  <c r="J47" i="2" l="1"/>
  <c r="P47" i="2"/>
  <c r="V47" i="2"/>
</calcChain>
</file>

<file path=xl/sharedStrings.xml><?xml version="1.0" encoding="utf-8"?>
<sst xmlns="http://schemas.openxmlformats.org/spreadsheetml/2006/main" count="216" uniqueCount="179">
  <si>
    <t>RESSARCIMENTOS PAGOS (29 SET)</t>
  </si>
  <si>
    <t>RECLAMAÇÕES ABERTAS (14 DE MAIO A 29 DE SET)</t>
  </si>
  <si>
    <t>TOTAL DESCONTOS* (MAR/20 A MAR/25)</t>
  </si>
  <si>
    <t>CODIGO</t>
  </si>
  <si>
    <t>SIGLA</t>
  </si>
  <si>
    <t>BENEFÍCIOS(NB)</t>
  </si>
  <si>
    <t>(%) RECLAMACOES</t>
  </si>
  <si>
    <t>VALOR RESSARCIDO</t>
  </si>
  <si>
    <t>(%) RECLAMADOS</t>
  </si>
  <si>
    <t>BENEFICIÁRIOS (CPF)</t>
  </si>
  <si>
    <t>(%) DO TOTAL</t>
  </si>
  <si>
    <t>BENEFÍCIOS (NB)</t>
  </si>
  <si>
    <t>VALOR DESCONTADO</t>
  </si>
  <si>
    <t>(%) DO TOTAL.</t>
  </si>
  <si>
    <t>VALOR CORRIGIDO (IPCA)</t>
  </si>
  <si>
    <t>BENEFICIÁRIOS(CPF)</t>
  </si>
  <si>
    <t>BENEFÍCIOS(NB)2</t>
  </si>
  <si>
    <t>VALOR TOTAL</t>
  </si>
  <si>
    <t>VALOR TOTAL CORRIGIDO</t>
  </si>
  <si>
    <t>AASAP</t>
  </si>
  <si>
    <t>ANDDAP</t>
  </si>
  <si>
    <t>AASPA</t>
  </si>
  <si>
    <t>CENAP.ASA</t>
  </si>
  <si>
    <t>ABRASPREV</t>
  </si>
  <si>
    <t>AAB</t>
  </si>
  <si>
    <t>ABAPEN</t>
  </si>
  <si>
    <t>ASBRAPI</t>
  </si>
  <si>
    <t>MASTER PREV</t>
  </si>
  <si>
    <t>UNSBRAS</t>
  </si>
  <si>
    <t>ASABASP</t>
  </si>
  <si>
    <t>ABENPREV</t>
  </si>
  <si>
    <t>CEBAP</t>
  </si>
  <si>
    <t>APDAP (ACOLHER)</t>
  </si>
  <si>
    <t>AMAR BRASIL</t>
  </si>
  <si>
    <t>CBPA</t>
  </si>
  <si>
    <t>AP BRASIL</t>
  </si>
  <si>
    <t>CAAP</t>
  </si>
  <si>
    <t>CINAAP</t>
  </si>
  <si>
    <t>AAPPS UNIVERSO</t>
  </si>
  <si>
    <t>UNASPUB</t>
  </si>
  <si>
    <t>ABRAPPS</t>
  </si>
  <si>
    <t>AMBEC</t>
  </si>
  <si>
    <t>AAPB</t>
  </si>
  <si>
    <t>UNIBAP</t>
  </si>
  <si>
    <t>UNIBRASIL</t>
  </si>
  <si>
    <t>CONAFER</t>
  </si>
  <si>
    <t>AAPEN (ABSP)</t>
  </si>
  <si>
    <t>SINTRAAPI</t>
  </si>
  <si>
    <t>ABAMSP</t>
  </si>
  <si>
    <t>FITF/CNTT/CUT</t>
  </si>
  <si>
    <t>RIAAM</t>
  </si>
  <si>
    <t>SINAB</t>
  </si>
  <si>
    <t>SINDIAPI</t>
  </si>
  <si>
    <t>ANAPPS</t>
  </si>
  <si>
    <t>CONTRAF</t>
  </si>
  <si>
    <t>SINDAPB</t>
  </si>
  <si>
    <t>UNIDOS</t>
  </si>
  <si>
    <t>CENTRAPE</t>
  </si>
  <si>
    <t>COBAP</t>
  </si>
  <si>
    <t>CONTAG</t>
  </si>
  <si>
    <t>ASTRE-POLL</t>
  </si>
  <si>
    <t>SINDNAPI/FS</t>
  </si>
  <si>
    <t>SINTAPI/CUT</t>
  </si>
  <si>
    <t>TOTAL</t>
  </si>
  <si>
    <t>-</t>
  </si>
  <si>
    <t>4.767.231</t>
  </si>
  <si>
    <t>50,56%</t>
  </si>
  <si>
    <t>5.138.178</t>
  </si>
  <si>
    <t>47,68%</t>
  </si>
  <si>
    <t>9.429.003</t>
  </si>
  <si>
    <t>10.707.027</t>
  </si>
  <si>
    <t>RECLAMAÇÕES</t>
  </si>
  <si>
    <t>PRAZO DE RESPOSTA DA ENTIDADE CONCLUÍDO</t>
  </si>
  <si>
    <t>POSICIONAMENTO CIDADÃO</t>
  </si>
  <si>
    <t>DETALHES POSICIONAMENTO CIDADÃO</t>
  </si>
  <si>
    <t>NOME</t>
  </si>
  <si>
    <t>NÃO RECONHECE</t>
  </si>
  <si>
    <t>(%)NR</t>
  </si>
  <si>
    <t>RECONHECE</t>
  </si>
  <si>
    <t>(%) RECONHECE</t>
  </si>
  <si>
    <t>RESPONDIDOS</t>
  </si>
  <si>
    <t>(%) RESPONDIDO</t>
  </si>
  <si>
    <t>CONCLUSO (RESP)</t>
  </si>
  <si>
    <t>(%) CONC. RES.</t>
  </si>
  <si>
    <t>CONCLUSO (EXP)</t>
  </si>
  <si>
    <t>(%) CONC. EXP.</t>
  </si>
  <si>
    <t>CONCLUSO (TOTAL)</t>
  </si>
  <si>
    <t>(%) CONCLUSO</t>
  </si>
  <si>
    <t>ACEITAS</t>
  </si>
  <si>
    <t>(%) ACEITAS</t>
  </si>
  <si>
    <t>RECUSADAS</t>
  </si>
  <si>
    <t>(%) RECUSADAS</t>
  </si>
  <si>
    <t>TOTAL AVALIADAS</t>
  </si>
  <si>
    <t>(%) AVALIADAS</t>
  </si>
  <si>
    <t>Beneficiário não concordou com a resposta da entidade</t>
  </si>
  <si>
    <t>A assinatura nos documentos anexos não é minha</t>
  </si>
  <si>
    <t>Os documentos anexos não estão legíveis ou não provam a minha relação com a entidade</t>
  </si>
  <si>
    <t>Os documentos anexos não são válidos</t>
  </si>
  <si>
    <t>Reconheço os anexos, mas fui induzido a erro</t>
  </si>
  <si>
    <t>Associação dos Aposentados do Brasil</t>
  </si>
  <si>
    <t>Associação dos Aposentados e Pensionistas do Brasil</t>
  </si>
  <si>
    <t>Associação dos Aposentados e Pensionistas Nacional (antes ABSP)</t>
  </si>
  <si>
    <t xml:space="preserve">AAPPS UNIVERSO            </t>
  </si>
  <si>
    <t>Associação dos Aposentados Pensionistas dos Regimes Geral e Próprio de Previdência Social</t>
  </si>
  <si>
    <t>Associação de Amparo Social ao Aposentado e Pensionista</t>
  </si>
  <si>
    <t xml:space="preserve">AASPA                     </t>
  </si>
  <si>
    <t>Associação de Assistência Social à Pensionistas e Aposentados</t>
  </si>
  <si>
    <t>Associacao Beneficente de Auxilio Mutuo ao Servidor Publico</t>
  </si>
  <si>
    <t>Associação Brasileira dos Aposentados e Pensionistas da Nação</t>
  </si>
  <si>
    <t>Associação de Benefícios e Previdência</t>
  </si>
  <si>
    <t xml:space="preserve">ABRAPPS                   </t>
  </si>
  <si>
    <t>Associação Brasileira de Aposentados e Pensionistas do Instituto Nacional de Seguridade Social (antes ANAPPS)</t>
  </si>
  <si>
    <t xml:space="preserve">ABRASPREV                 </t>
  </si>
  <si>
    <t>Associação Brasileira dos Contribuintes do Regime Geral Previdência Social</t>
  </si>
  <si>
    <t>Amar Brasil Clube de Benefícios</t>
  </si>
  <si>
    <t>Associação de Aposentados Mutualista para Benefícios Coletivos</t>
  </si>
  <si>
    <t>Associação Nacional dos Aposentados e Pensionistas da Previdência Social</t>
  </si>
  <si>
    <t>Associação Nacional de Defesa dos Direitos dos Aposentados e Pensionistas</t>
  </si>
  <si>
    <t>Associação no Brasil de Aposentados e Pensionistas da Previdência Social</t>
  </si>
  <si>
    <t>Associação de Proteção e Defesa dos Direitos dos Aposentados e Pensionistas (antes - ACOLHER)</t>
  </si>
  <si>
    <t xml:space="preserve">ASABASP                   </t>
  </si>
  <si>
    <t>Associação de Suporte Assistencial e Beneficente para Aposentados, Servidores e Pensionistas do Brasil</t>
  </si>
  <si>
    <t xml:space="preserve">ASBRAPI                   </t>
  </si>
  <si>
    <t>Associação Brasileira de Aposentados, Pensionistas e Idosos</t>
  </si>
  <si>
    <t>CONTRIBUICAO ASTRE-POLL SEGURO VIDA</t>
  </si>
  <si>
    <t>Caixa de Assistência aos Aposentados e Pensionistas</t>
  </si>
  <si>
    <t>Confederação Brasileira dos Trabalhadores da Pesca e Aquicultura</t>
  </si>
  <si>
    <t>Centro de Estudos dos Benefícios dos Aposentados e Pensionistas</t>
  </si>
  <si>
    <t>Central Nacional de Aposentados e Pensionistas - Santo Antônio</t>
  </si>
  <si>
    <t>CENTRAPE                 </t>
  </si>
  <si>
    <t>Central Nacional do Aposentados e Pensionistas do Brasil</t>
  </si>
  <si>
    <t>Círculo Nacional de Assistência dos Aposentados e Pensionstas</t>
  </si>
  <si>
    <t>Confederação Brasileira dos Aposentados, Pensionistas e Idosos</t>
  </si>
  <si>
    <t>Confederação Nacional dos Agricultores Familiares Rurais e Empreendedores familiares Rurais do Brasil</t>
  </si>
  <si>
    <t>Confederação Nacional dos Trabalhadores Rurais Agricultores e Agricultoras Familiares</t>
  </si>
  <si>
    <t xml:space="preserve">CONTRAF                   </t>
  </si>
  <si>
    <t>Confederação Nacional dos Trabalhadores e Trabalhadoras na Agricultura Familiar do Brasil (antes FETRAF)</t>
  </si>
  <si>
    <t xml:space="preserve">FITF/CNTT/CUT             </t>
  </si>
  <si>
    <t>Federação Interestadual dos Trabalhadores Ferroviários</t>
  </si>
  <si>
    <t>Master Prev Clube de Benefícios</t>
  </si>
  <si>
    <t xml:space="preserve">RIAAM                     </t>
  </si>
  <si>
    <t>Rede Ibero-Americana de Associações de Idosos do Brasil</t>
  </si>
  <si>
    <t>Sindicato Nacional dos Aposentados do Brasil</t>
  </si>
  <si>
    <t xml:space="preserve">SINDAPB                   </t>
  </si>
  <si>
    <t>Sindicato dos Aposentados e Pensionistas do Brasil</t>
  </si>
  <si>
    <t>Sindicato Nacional dos Aposentados, Pensionistas e Idosos da União Geral dos Trabalhadores</t>
  </si>
  <si>
    <t>Sindcato Nacional dos Aposentados, Pensionistas e Idosos da Força Sindical</t>
  </si>
  <si>
    <t xml:space="preserve">SINTAPI/CUT               </t>
  </si>
  <si>
    <t>Sindicato Nacional dos Aposentados, Pensionistas e Idosos da Central Única dos Trabalhadores</t>
  </si>
  <si>
    <t xml:space="preserve">SINTRAAPI                 </t>
  </si>
  <si>
    <t>Sindicato Nacional dos Trabalhadores Aposentados e Pensionistas e Idosos de Mogi Guaçu</t>
  </si>
  <si>
    <t>União Nacional de Auxilio aos Servidores Públicos</t>
  </si>
  <si>
    <t>União Brasileira de Aposentados da Previdência</t>
  </si>
  <si>
    <t>União Nacional dos Aposentados Pensionistas e Beneficiários do Brasil (ATUAL UNIBAP)</t>
  </si>
  <si>
    <t xml:space="preserve">UNIDOS                    </t>
  </si>
  <si>
    <t>INSTITUTO DE LOGENVIDADE MAG</t>
  </si>
  <si>
    <t>União dos Aposentados e Pensionistas do Brasil</t>
  </si>
  <si>
    <t>64</t>
  </si>
  <si>
    <t>CÓDIGO</t>
  </si>
  <si>
    <t>mai/25</t>
  </si>
  <si>
    <t>jun/25</t>
  </si>
  <si>
    <t>jul/25</t>
  </si>
  <si>
    <t>ago/25</t>
  </si>
  <si>
    <t>set/25</t>
  </si>
  <si>
    <t>Total Geral</t>
  </si>
  <si>
    <t>*O total de pedidos contabilizam tanto os que reconhecem quanto os que não recenhecem os descontos</t>
  </si>
  <si>
    <t>Aba VALORES</t>
  </si>
  <si>
    <t xml:space="preserve">Código: </t>
  </si>
  <si>
    <t>Refere-se ao código de cadastro da entidade no sistema de benefícios;</t>
  </si>
  <si>
    <t>Benefícios (NB):</t>
  </si>
  <si>
    <t xml:space="preserve"> Quantidade de benefícios. Lembrando que uma pessoa (um CPF) pode possuir mais de um benefício</t>
  </si>
  <si>
    <t>Benefícios (CPF):</t>
  </si>
  <si>
    <t xml:space="preserve"> Agrupamento do Benefício por cidadão;</t>
  </si>
  <si>
    <t>Valor Descontado:</t>
  </si>
  <si>
    <t xml:space="preserve"> Valor do somatório de rubricas descontadas do benefício que foram objeto do pedido de ressarcimento;</t>
  </si>
  <si>
    <t xml:space="preserve">Valor Corrigido: </t>
  </si>
  <si>
    <t>Valor do somatório de rubricas descontadas com valor atualizado em conformidade com a IN PRES/INSS n. 186, de 2025;</t>
  </si>
  <si>
    <t>Os valors compreendidos entre as columas G e L referem-se ao total de desontos cujo constestação foi solicitada</t>
  </si>
  <si>
    <t>Os valores compreendidos entre as columas M a P refeem-se ao total de descontos efetuados pela entidade no período compreendido na IN PRES/INSS n. 186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</si>
</sst>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&quot;R$&quot;\ * #,##0.00_-;\-&quot;R$&quot;\ * #,##0.00_-;_-&quot;R$&quot;\ * &quot;-&quot;??_-;_-@"/>
    <numFmt numFmtId="165" formatCode="0.0%"/>
  </numFmts>
  <fonts count="11" x14ac:knownFonts="1">
    <font>
      <sz val="12"/>
      <name val="Aptos Narrow"/>
      <scheme val="minor"/>
    </font>
    <font>
      <b/>
      <sz val="18"/>
      <name val="Aptos Narrow"/>
    </font>
    <font>
      <sz val="12"/>
      <name val="Arial"/>
    </font>
    <font>
      <sz val="12"/>
      <name val="Aptos Narrow"/>
    </font>
    <font>
      <b/>
      <sz val="12"/>
      <name val="Aptos Narrow"/>
    </font>
    <font>
      <b/>
      <sz val="11"/>
      <name val="Aptos Narrow"/>
    </font>
    <font>
      <i/>
      <sz val="12"/>
      <name val="Aptos Narrow"/>
    </font>
    <font>
      <sz val="12"/>
      <name val="Aptos Narrow"/>
      <family val="2"/>
      <scheme val="minor"/>
    </font>
    <font>
      <sz val="12"/>
      <name val="Aptos"/>
      <family val="2"/>
    </font>
    <font>
      <b/>
      <sz val="12"/>
      <name val="Aptos Narrow"/>
      <family val="2"/>
      <scheme val="minor"/>
    </font>
    <font>
      <sz val="12"/>
      <color rgb="FF000000"/>
      <name val="Aptos Narrow"/>
    </font>
  </fonts>
  <fills count="9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BF4F14"/>
        <bgColor rgb="FFBF4F14"/>
      </patternFill>
    </fill>
    <fill>
      <patternFill patternType="solid">
        <fgColor rgb="FF3A7D22"/>
        <bgColor rgb="FF3A7D22"/>
      </patternFill>
    </fill>
    <fill>
      <patternFill patternType="solid">
        <fgColor rgb="FF8ED873"/>
        <bgColor rgb="FF8ED87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3" fontId="3" fillId="0" borderId="0" xfId="0" applyNumberFormat="1" applyFont="1"/>
    <xf numFmtId="10" fontId="3" fillId="0" borderId="0" xfId="0" applyNumberFormat="1" applyFont="1"/>
    <xf numFmtId="164" fontId="3" fillId="0" borderId="0" xfId="0" applyNumberFormat="1" applyFont="1"/>
    <xf numFmtId="3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9" fontId="3" fillId="0" borderId="0" xfId="0" applyNumberFormat="1" applyFont="1"/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0" fontId="5" fillId="0" borderId="0" xfId="0" applyFont="1"/>
    <xf numFmtId="17" fontId="5" fillId="0" borderId="0" xfId="0" applyNumberFormat="1" applyFont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 indent="5"/>
    </xf>
    <xf numFmtId="0" fontId="9" fillId="0" borderId="0" xfId="0" applyFont="1"/>
    <xf numFmtId="0" fontId="10" fillId="6" borderId="5" xfId="0" applyFont="1" applyFill="1" applyBorder="1"/>
    <xf numFmtId="0" fontId="3" fillId="7" borderId="5" xfId="0" applyFont="1" applyFill="1" applyBorder="1"/>
    <xf numFmtId="0" fontId="3" fillId="6" borderId="5" xfId="0" applyFont="1" applyFill="1" applyBorder="1"/>
    <xf numFmtId="0" fontId="3" fillId="8" borderId="5" xfId="0" applyFont="1" applyFill="1" applyBorder="1"/>
    <xf numFmtId="0" fontId="1" fillId="3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4" borderId="4" xfId="0" applyFont="1" applyFill="1" applyBorder="1" applyAlignment="1">
      <alignment horizontal="center"/>
    </xf>
    <xf numFmtId="0" fontId="2" fillId="0" borderId="5" xfId="0" applyFont="1" applyBorder="1"/>
    <xf numFmtId="0" fontId="1" fillId="2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1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none"/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none"/>
      </fill>
    </dxf>
    <dxf>
      <fill>
        <patternFill patternType="none"/>
      </fill>
    </dxf>
  </dxfs>
  <tableStyles count="3">
    <tableStyle name="VALORES-style" pivot="0" count="4" xr9:uid="{00000000-0011-0000-FFFF-FFFF00000000}">
      <tableStyleElement type="headerRow" dxfId="15"/>
      <tableStyleElement type="totalRow" dxfId="14"/>
      <tableStyleElement type="firstRowStripe" dxfId="13"/>
      <tableStyleElement type="secondRowStripe" dxfId="12"/>
    </tableStyle>
    <tableStyle name="PEDIDOS-style" pivot="0" count="4" xr9:uid="{00000000-0011-0000-FFFF-FFFF01000000}">
      <tableStyleElement type="headerRow" dxfId="11"/>
      <tableStyleElement type="totalRow" dxfId="10"/>
      <tableStyleElement type="firstRowStripe" dxfId="9"/>
      <tableStyleElement type="secondRowStripe" dxfId="8"/>
    </tableStyle>
    <tableStyle name="PEDIDOSXMÊS-style" pivot="0" count="3" xr9:uid="{00000000-0011-0000-FFFF-FFFF02000000}">
      <tableStyleElement type="headerRow" dxfId="7"/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 sz="1400" b="0" i="0">
                <a:solidFill>
                  <a:srgbClr val="757575"/>
                </a:solidFill>
                <a:latin typeface="+mn-lt"/>
              </a:rPr>
              <a:t>Pedidos por Entidade e Mês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v>mai/25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PEDIDOSXMÊS!$B$3:$B$46</c:f>
              <c:strCache>
                <c:ptCount val="44"/>
                <c:pt idx="0">
                  <c:v>CONAFER</c:v>
                </c:pt>
                <c:pt idx="1">
                  <c:v>CONTAG</c:v>
                </c:pt>
                <c:pt idx="2">
                  <c:v>AMBEC</c:v>
                </c:pt>
                <c:pt idx="3">
                  <c:v>AMAR BRASIL</c:v>
                </c:pt>
                <c:pt idx="4">
                  <c:v>AAPEN (ABSP)</c:v>
                </c:pt>
                <c:pt idx="5">
                  <c:v>CAAP</c:v>
                </c:pt>
                <c:pt idx="6">
                  <c:v>AAPB</c:v>
                </c:pt>
                <c:pt idx="7">
                  <c:v>MASTER PREV</c:v>
                </c:pt>
                <c:pt idx="8">
                  <c:v>SINDNAPI/FS</c:v>
                </c:pt>
                <c:pt idx="9">
                  <c:v>AAPPS UNIVERSO</c:v>
                </c:pt>
                <c:pt idx="10">
                  <c:v>APDAP (ACOLHER)</c:v>
                </c:pt>
                <c:pt idx="11">
                  <c:v>CBPA</c:v>
                </c:pt>
                <c:pt idx="12">
                  <c:v>CEBAP</c:v>
                </c:pt>
                <c:pt idx="13">
                  <c:v>UNASPUB</c:v>
                </c:pt>
                <c:pt idx="14">
                  <c:v>ANDDAP</c:v>
                </c:pt>
                <c:pt idx="15">
                  <c:v>UNSBRAS</c:v>
                </c:pt>
                <c:pt idx="16">
                  <c:v>AASAP</c:v>
                </c:pt>
                <c:pt idx="17">
                  <c:v>COBAP</c:v>
                </c:pt>
                <c:pt idx="18">
                  <c:v>ABAPEN</c:v>
                </c:pt>
                <c:pt idx="19">
                  <c:v>UNIBAP</c:v>
                </c:pt>
                <c:pt idx="20">
                  <c:v>AP BRASIL</c:v>
                </c:pt>
                <c:pt idx="21">
                  <c:v>ABENPREV</c:v>
                </c:pt>
                <c:pt idx="22">
                  <c:v>CENAP.ASA</c:v>
                </c:pt>
                <c:pt idx="23">
                  <c:v>SINAB</c:v>
                </c:pt>
                <c:pt idx="24">
                  <c:v>ABRASPREV</c:v>
                </c:pt>
                <c:pt idx="25">
                  <c:v>CINAAP</c:v>
                </c:pt>
                <c:pt idx="26">
                  <c:v>SINDIAPI</c:v>
                </c:pt>
                <c:pt idx="27">
                  <c:v>AAB</c:v>
                </c:pt>
                <c:pt idx="28">
                  <c:v>UNIBRASIL</c:v>
                </c:pt>
                <c:pt idx="29">
                  <c:v>ASBRAPI</c:v>
                </c:pt>
                <c:pt idx="30">
                  <c:v>RIAAM</c:v>
                </c:pt>
                <c:pt idx="31">
                  <c:v>CONTRAF</c:v>
                </c:pt>
                <c:pt idx="32">
                  <c:v>ASABASP</c:v>
                </c:pt>
                <c:pt idx="33">
                  <c:v>AASPA</c:v>
                </c:pt>
                <c:pt idx="34">
                  <c:v>ABRAPPS</c:v>
                </c:pt>
                <c:pt idx="35">
                  <c:v>SINTAPI/CUT</c:v>
                </c:pt>
                <c:pt idx="36">
                  <c:v>SINTRAAPI</c:v>
                </c:pt>
                <c:pt idx="37">
                  <c:v>FITF/CNTT/CUT</c:v>
                </c:pt>
                <c:pt idx="38">
                  <c:v>UNIDOS</c:v>
                </c:pt>
                <c:pt idx="39">
                  <c:v>SINDAPB</c:v>
                </c:pt>
                <c:pt idx="40">
                  <c:v>ASTRE-POLL</c:v>
                </c:pt>
                <c:pt idx="41">
                  <c:v>ABAMSP</c:v>
                </c:pt>
                <c:pt idx="42">
                  <c:v>ANAPPS</c:v>
                </c:pt>
                <c:pt idx="43">
                  <c:v>CENTRAPE</c:v>
                </c:pt>
              </c:strCache>
            </c:strRef>
          </c:cat>
          <c:val>
            <c:numRef>
              <c:f>PEDIDOSXMÊS!$C$3:$C$46</c:f>
              <c:numCache>
                <c:formatCode>#,##0</c:formatCode>
                <c:ptCount val="44"/>
                <c:pt idx="0">
                  <c:v>190952</c:v>
                </c:pt>
                <c:pt idx="1">
                  <c:v>132072</c:v>
                </c:pt>
                <c:pt idx="2">
                  <c:v>216814</c:v>
                </c:pt>
                <c:pt idx="3">
                  <c:v>163830</c:v>
                </c:pt>
                <c:pt idx="4">
                  <c:v>122302</c:v>
                </c:pt>
                <c:pt idx="5">
                  <c:v>131449</c:v>
                </c:pt>
                <c:pt idx="6">
                  <c:v>124517</c:v>
                </c:pt>
                <c:pt idx="7">
                  <c:v>139307</c:v>
                </c:pt>
                <c:pt idx="8">
                  <c:v>106138</c:v>
                </c:pt>
                <c:pt idx="9">
                  <c:v>114947</c:v>
                </c:pt>
                <c:pt idx="10">
                  <c:v>102641</c:v>
                </c:pt>
                <c:pt idx="11">
                  <c:v>58294</c:v>
                </c:pt>
                <c:pt idx="12">
                  <c:v>92923</c:v>
                </c:pt>
                <c:pt idx="13">
                  <c:v>79065</c:v>
                </c:pt>
                <c:pt idx="14">
                  <c:v>91885</c:v>
                </c:pt>
                <c:pt idx="15">
                  <c:v>67799</c:v>
                </c:pt>
                <c:pt idx="16">
                  <c:v>73571</c:v>
                </c:pt>
                <c:pt idx="17">
                  <c:v>66407</c:v>
                </c:pt>
                <c:pt idx="18">
                  <c:v>39994</c:v>
                </c:pt>
                <c:pt idx="19">
                  <c:v>54415</c:v>
                </c:pt>
                <c:pt idx="20">
                  <c:v>44701</c:v>
                </c:pt>
                <c:pt idx="21">
                  <c:v>45598</c:v>
                </c:pt>
                <c:pt idx="22">
                  <c:v>43753</c:v>
                </c:pt>
                <c:pt idx="23">
                  <c:v>33801</c:v>
                </c:pt>
                <c:pt idx="24">
                  <c:v>15757</c:v>
                </c:pt>
                <c:pt idx="25">
                  <c:v>24895</c:v>
                </c:pt>
                <c:pt idx="26">
                  <c:v>25033</c:v>
                </c:pt>
                <c:pt idx="27">
                  <c:v>24911</c:v>
                </c:pt>
                <c:pt idx="28">
                  <c:v>25682</c:v>
                </c:pt>
                <c:pt idx="29">
                  <c:v>13030</c:v>
                </c:pt>
                <c:pt idx="30">
                  <c:v>12834</c:v>
                </c:pt>
                <c:pt idx="31">
                  <c:v>4709</c:v>
                </c:pt>
                <c:pt idx="32">
                  <c:v>8626</c:v>
                </c:pt>
                <c:pt idx="33">
                  <c:v>6113</c:v>
                </c:pt>
                <c:pt idx="34">
                  <c:v>1534</c:v>
                </c:pt>
                <c:pt idx="35">
                  <c:v>1061</c:v>
                </c:pt>
                <c:pt idx="36">
                  <c:v>974</c:v>
                </c:pt>
                <c:pt idx="37">
                  <c:v>135</c:v>
                </c:pt>
                <c:pt idx="38">
                  <c:v>135</c:v>
                </c:pt>
                <c:pt idx="39">
                  <c:v>70</c:v>
                </c:pt>
                <c:pt idx="40">
                  <c:v>44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092-4001-8BCB-8D7515258187}"/>
            </c:ext>
          </c:extLst>
        </c:ser>
        <c:ser>
          <c:idx val="1"/>
          <c:order val="1"/>
          <c:tx>
            <c:v>jun/25</c:v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PEDIDOSXMÊS!$B$3:$B$46</c:f>
              <c:strCache>
                <c:ptCount val="44"/>
                <c:pt idx="0">
                  <c:v>CONAFER</c:v>
                </c:pt>
                <c:pt idx="1">
                  <c:v>CONTAG</c:v>
                </c:pt>
                <c:pt idx="2">
                  <c:v>AMBEC</c:v>
                </c:pt>
                <c:pt idx="3">
                  <c:v>AMAR BRASIL</c:v>
                </c:pt>
                <c:pt idx="4">
                  <c:v>AAPEN (ABSP)</c:v>
                </c:pt>
                <c:pt idx="5">
                  <c:v>CAAP</c:v>
                </c:pt>
                <c:pt idx="6">
                  <c:v>AAPB</c:v>
                </c:pt>
                <c:pt idx="7">
                  <c:v>MASTER PREV</c:v>
                </c:pt>
                <c:pt idx="8">
                  <c:v>SINDNAPI/FS</c:v>
                </c:pt>
                <c:pt idx="9">
                  <c:v>AAPPS UNIVERSO</c:v>
                </c:pt>
                <c:pt idx="10">
                  <c:v>APDAP (ACOLHER)</c:v>
                </c:pt>
                <c:pt idx="11">
                  <c:v>CBPA</c:v>
                </c:pt>
                <c:pt idx="12">
                  <c:v>CEBAP</c:v>
                </c:pt>
                <c:pt idx="13">
                  <c:v>UNASPUB</c:v>
                </c:pt>
                <c:pt idx="14">
                  <c:v>ANDDAP</c:v>
                </c:pt>
                <c:pt idx="15">
                  <c:v>UNSBRAS</c:v>
                </c:pt>
                <c:pt idx="16">
                  <c:v>AASAP</c:v>
                </c:pt>
                <c:pt idx="17">
                  <c:v>COBAP</c:v>
                </c:pt>
                <c:pt idx="18">
                  <c:v>ABAPEN</c:v>
                </c:pt>
                <c:pt idx="19">
                  <c:v>UNIBAP</c:v>
                </c:pt>
                <c:pt idx="20">
                  <c:v>AP BRASIL</c:v>
                </c:pt>
                <c:pt idx="21">
                  <c:v>ABENPREV</c:v>
                </c:pt>
                <c:pt idx="22">
                  <c:v>CENAP.ASA</c:v>
                </c:pt>
                <c:pt idx="23">
                  <c:v>SINAB</c:v>
                </c:pt>
                <c:pt idx="24">
                  <c:v>ABRASPREV</c:v>
                </c:pt>
                <c:pt idx="25">
                  <c:v>CINAAP</c:v>
                </c:pt>
                <c:pt idx="26">
                  <c:v>SINDIAPI</c:v>
                </c:pt>
                <c:pt idx="27">
                  <c:v>AAB</c:v>
                </c:pt>
                <c:pt idx="28">
                  <c:v>UNIBRASIL</c:v>
                </c:pt>
                <c:pt idx="29">
                  <c:v>ASBRAPI</c:v>
                </c:pt>
                <c:pt idx="30">
                  <c:v>RIAAM</c:v>
                </c:pt>
                <c:pt idx="31">
                  <c:v>CONTRAF</c:v>
                </c:pt>
                <c:pt idx="32">
                  <c:v>ASABASP</c:v>
                </c:pt>
                <c:pt idx="33">
                  <c:v>AASPA</c:v>
                </c:pt>
                <c:pt idx="34">
                  <c:v>ABRAPPS</c:v>
                </c:pt>
                <c:pt idx="35">
                  <c:v>SINTAPI/CUT</c:v>
                </c:pt>
                <c:pt idx="36">
                  <c:v>SINTRAAPI</c:v>
                </c:pt>
                <c:pt idx="37">
                  <c:v>FITF/CNTT/CUT</c:v>
                </c:pt>
                <c:pt idx="38">
                  <c:v>UNIDOS</c:v>
                </c:pt>
                <c:pt idx="39">
                  <c:v>SINDAPB</c:v>
                </c:pt>
                <c:pt idx="40">
                  <c:v>ASTRE-POLL</c:v>
                </c:pt>
                <c:pt idx="41">
                  <c:v>ABAMSP</c:v>
                </c:pt>
                <c:pt idx="42">
                  <c:v>ANAPPS</c:v>
                </c:pt>
                <c:pt idx="43">
                  <c:v>CENTRAPE</c:v>
                </c:pt>
              </c:strCache>
            </c:strRef>
          </c:cat>
          <c:val>
            <c:numRef>
              <c:f>PEDIDOSXMÊS!$D$3:$D$46</c:f>
              <c:numCache>
                <c:formatCode>#,##0</c:formatCode>
                <c:ptCount val="44"/>
                <c:pt idx="0">
                  <c:v>121137</c:v>
                </c:pt>
                <c:pt idx="1">
                  <c:v>136634</c:v>
                </c:pt>
                <c:pt idx="2">
                  <c:v>91623</c:v>
                </c:pt>
                <c:pt idx="3">
                  <c:v>65405</c:v>
                </c:pt>
                <c:pt idx="4">
                  <c:v>58284</c:v>
                </c:pt>
                <c:pt idx="5">
                  <c:v>52082</c:v>
                </c:pt>
                <c:pt idx="6">
                  <c:v>54701</c:v>
                </c:pt>
                <c:pt idx="7">
                  <c:v>51054</c:v>
                </c:pt>
                <c:pt idx="8">
                  <c:v>70055</c:v>
                </c:pt>
                <c:pt idx="9">
                  <c:v>53950</c:v>
                </c:pt>
                <c:pt idx="10">
                  <c:v>46984</c:v>
                </c:pt>
                <c:pt idx="11">
                  <c:v>54639</c:v>
                </c:pt>
                <c:pt idx="12">
                  <c:v>43149</c:v>
                </c:pt>
                <c:pt idx="13">
                  <c:v>40783</c:v>
                </c:pt>
                <c:pt idx="14">
                  <c:v>31311</c:v>
                </c:pt>
                <c:pt idx="15">
                  <c:v>34187</c:v>
                </c:pt>
                <c:pt idx="16">
                  <c:v>25082</c:v>
                </c:pt>
                <c:pt idx="17">
                  <c:v>30677</c:v>
                </c:pt>
                <c:pt idx="18">
                  <c:v>29217</c:v>
                </c:pt>
                <c:pt idx="19">
                  <c:v>21346</c:v>
                </c:pt>
                <c:pt idx="20">
                  <c:v>18472</c:v>
                </c:pt>
                <c:pt idx="21">
                  <c:v>15049</c:v>
                </c:pt>
                <c:pt idx="22">
                  <c:v>14647</c:v>
                </c:pt>
                <c:pt idx="23">
                  <c:v>12574</c:v>
                </c:pt>
                <c:pt idx="24">
                  <c:v>13436</c:v>
                </c:pt>
                <c:pt idx="25">
                  <c:v>11095</c:v>
                </c:pt>
                <c:pt idx="26">
                  <c:v>10282</c:v>
                </c:pt>
                <c:pt idx="27">
                  <c:v>9251</c:v>
                </c:pt>
                <c:pt idx="28">
                  <c:v>9043</c:v>
                </c:pt>
                <c:pt idx="29">
                  <c:v>5869</c:v>
                </c:pt>
                <c:pt idx="30">
                  <c:v>4387</c:v>
                </c:pt>
                <c:pt idx="31">
                  <c:v>4535</c:v>
                </c:pt>
                <c:pt idx="32">
                  <c:v>3372</c:v>
                </c:pt>
                <c:pt idx="33">
                  <c:v>2399</c:v>
                </c:pt>
                <c:pt idx="34">
                  <c:v>711</c:v>
                </c:pt>
                <c:pt idx="35">
                  <c:v>629</c:v>
                </c:pt>
                <c:pt idx="36">
                  <c:v>378</c:v>
                </c:pt>
                <c:pt idx="37">
                  <c:v>57</c:v>
                </c:pt>
                <c:pt idx="38">
                  <c:v>66</c:v>
                </c:pt>
                <c:pt idx="39">
                  <c:v>26</c:v>
                </c:pt>
                <c:pt idx="40">
                  <c:v>22</c:v>
                </c:pt>
                <c:pt idx="41">
                  <c:v>1</c:v>
                </c:pt>
                <c:pt idx="42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092-4001-8BCB-8D7515258187}"/>
            </c:ext>
          </c:extLst>
        </c:ser>
        <c:ser>
          <c:idx val="2"/>
          <c:order val="2"/>
          <c:tx>
            <c:v>jul/25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PEDIDOSXMÊS!$B$3:$B$46</c:f>
              <c:strCache>
                <c:ptCount val="44"/>
                <c:pt idx="0">
                  <c:v>CONAFER</c:v>
                </c:pt>
                <c:pt idx="1">
                  <c:v>CONTAG</c:v>
                </c:pt>
                <c:pt idx="2">
                  <c:v>AMBEC</c:v>
                </c:pt>
                <c:pt idx="3">
                  <c:v>AMAR BRASIL</c:v>
                </c:pt>
                <c:pt idx="4">
                  <c:v>AAPEN (ABSP)</c:v>
                </c:pt>
                <c:pt idx="5">
                  <c:v>CAAP</c:v>
                </c:pt>
                <c:pt idx="6">
                  <c:v>AAPB</c:v>
                </c:pt>
                <c:pt idx="7">
                  <c:v>MASTER PREV</c:v>
                </c:pt>
                <c:pt idx="8">
                  <c:v>SINDNAPI/FS</c:v>
                </c:pt>
                <c:pt idx="9">
                  <c:v>AAPPS UNIVERSO</c:v>
                </c:pt>
                <c:pt idx="10">
                  <c:v>APDAP (ACOLHER)</c:v>
                </c:pt>
                <c:pt idx="11">
                  <c:v>CBPA</c:v>
                </c:pt>
                <c:pt idx="12">
                  <c:v>CEBAP</c:v>
                </c:pt>
                <c:pt idx="13">
                  <c:v>UNASPUB</c:v>
                </c:pt>
                <c:pt idx="14">
                  <c:v>ANDDAP</c:v>
                </c:pt>
                <c:pt idx="15">
                  <c:v>UNSBRAS</c:v>
                </c:pt>
                <c:pt idx="16">
                  <c:v>AASAP</c:v>
                </c:pt>
                <c:pt idx="17">
                  <c:v>COBAP</c:v>
                </c:pt>
                <c:pt idx="18">
                  <c:v>ABAPEN</c:v>
                </c:pt>
                <c:pt idx="19">
                  <c:v>UNIBAP</c:v>
                </c:pt>
                <c:pt idx="20">
                  <c:v>AP BRASIL</c:v>
                </c:pt>
                <c:pt idx="21">
                  <c:v>ABENPREV</c:v>
                </c:pt>
                <c:pt idx="22">
                  <c:v>CENAP.ASA</c:v>
                </c:pt>
                <c:pt idx="23">
                  <c:v>SINAB</c:v>
                </c:pt>
                <c:pt idx="24">
                  <c:v>ABRASPREV</c:v>
                </c:pt>
                <c:pt idx="25">
                  <c:v>CINAAP</c:v>
                </c:pt>
                <c:pt idx="26">
                  <c:v>SINDIAPI</c:v>
                </c:pt>
                <c:pt idx="27">
                  <c:v>AAB</c:v>
                </c:pt>
                <c:pt idx="28">
                  <c:v>UNIBRASIL</c:v>
                </c:pt>
                <c:pt idx="29">
                  <c:v>ASBRAPI</c:v>
                </c:pt>
                <c:pt idx="30">
                  <c:v>RIAAM</c:v>
                </c:pt>
                <c:pt idx="31">
                  <c:v>CONTRAF</c:v>
                </c:pt>
                <c:pt idx="32">
                  <c:v>ASABASP</c:v>
                </c:pt>
                <c:pt idx="33">
                  <c:v>AASPA</c:v>
                </c:pt>
                <c:pt idx="34">
                  <c:v>ABRAPPS</c:v>
                </c:pt>
                <c:pt idx="35">
                  <c:v>SINTAPI/CUT</c:v>
                </c:pt>
                <c:pt idx="36">
                  <c:v>SINTRAAPI</c:v>
                </c:pt>
                <c:pt idx="37">
                  <c:v>FITF/CNTT/CUT</c:v>
                </c:pt>
                <c:pt idx="38">
                  <c:v>UNIDOS</c:v>
                </c:pt>
                <c:pt idx="39">
                  <c:v>SINDAPB</c:v>
                </c:pt>
                <c:pt idx="40">
                  <c:v>ASTRE-POLL</c:v>
                </c:pt>
                <c:pt idx="41">
                  <c:v>ABAMSP</c:v>
                </c:pt>
                <c:pt idx="42">
                  <c:v>ANAPPS</c:v>
                </c:pt>
                <c:pt idx="43">
                  <c:v>CENTRAPE</c:v>
                </c:pt>
              </c:strCache>
            </c:strRef>
          </c:cat>
          <c:val>
            <c:numRef>
              <c:f>PEDIDOSXMÊS!$E$3:$E$46</c:f>
              <c:numCache>
                <c:formatCode>#,##0</c:formatCode>
                <c:ptCount val="44"/>
                <c:pt idx="0">
                  <c:v>132244</c:v>
                </c:pt>
                <c:pt idx="1">
                  <c:v>146543</c:v>
                </c:pt>
                <c:pt idx="2">
                  <c:v>83317</c:v>
                </c:pt>
                <c:pt idx="3">
                  <c:v>73046</c:v>
                </c:pt>
                <c:pt idx="4">
                  <c:v>84286</c:v>
                </c:pt>
                <c:pt idx="5">
                  <c:v>78114</c:v>
                </c:pt>
                <c:pt idx="6">
                  <c:v>71206</c:v>
                </c:pt>
                <c:pt idx="7">
                  <c:v>52976</c:v>
                </c:pt>
                <c:pt idx="8">
                  <c:v>56475</c:v>
                </c:pt>
                <c:pt idx="9">
                  <c:v>54062</c:v>
                </c:pt>
                <c:pt idx="10">
                  <c:v>47120</c:v>
                </c:pt>
                <c:pt idx="11">
                  <c:v>56173</c:v>
                </c:pt>
                <c:pt idx="12">
                  <c:v>51508</c:v>
                </c:pt>
                <c:pt idx="13">
                  <c:v>43067</c:v>
                </c:pt>
                <c:pt idx="14">
                  <c:v>39548</c:v>
                </c:pt>
                <c:pt idx="15">
                  <c:v>35920</c:v>
                </c:pt>
                <c:pt idx="16">
                  <c:v>30267</c:v>
                </c:pt>
                <c:pt idx="17">
                  <c:v>27896</c:v>
                </c:pt>
                <c:pt idx="18">
                  <c:v>33487</c:v>
                </c:pt>
                <c:pt idx="19">
                  <c:v>19653</c:v>
                </c:pt>
                <c:pt idx="20">
                  <c:v>18361</c:v>
                </c:pt>
                <c:pt idx="21">
                  <c:v>13549</c:v>
                </c:pt>
                <c:pt idx="22">
                  <c:v>15169</c:v>
                </c:pt>
                <c:pt idx="23">
                  <c:v>9789</c:v>
                </c:pt>
                <c:pt idx="24">
                  <c:v>15531</c:v>
                </c:pt>
                <c:pt idx="25">
                  <c:v>9837</c:v>
                </c:pt>
                <c:pt idx="26">
                  <c:v>8749</c:v>
                </c:pt>
                <c:pt idx="27">
                  <c:v>9425</c:v>
                </c:pt>
                <c:pt idx="28">
                  <c:v>8210</c:v>
                </c:pt>
                <c:pt idx="29">
                  <c:v>6627</c:v>
                </c:pt>
                <c:pt idx="30">
                  <c:v>3938</c:v>
                </c:pt>
                <c:pt idx="31">
                  <c:v>4691</c:v>
                </c:pt>
                <c:pt idx="32">
                  <c:v>3522</c:v>
                </c:pt>
                <c:pt idx="33">
                  <c:v>2278</c:v>
                </c:pt>
                <c:pt idx="34">
                  <c:v>693</c:v>
                </c:pt>
                <c:pt idx="35">
                  <c:v>673</c:v>
                </c:pt>
                <c:pt idx="36">
                  <c:v>399</c:v>
                </c:pt>
                <c:pt idx="37">
                  <c:v>86</c:v>
                </c:pt>
                <c:pt idx="38">
                  <c:v>60</c:v>
                </c:pt>
                <c:pt idx="39">
                  <c:v>35</c:v>
                </c:pt>
                <c:pt idx="40">
                  <c:v>24</c:v>
                </c:pt>
                <c:pt idx="43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E092-4001-8BCB-8D7515258187}"/>
            </c:ext>
          </c:extLst>
        </c:ser>
        <c:ser>
          <c:idx val="3"/>
          <c:order val="3"/>
          <c:tx>
            <c:v>ago/25</c:v>
          </c:tx>
          <c:spPr>
            <a:solidFill>
              <a:srgbClr val="34A85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PEDIDOSXMÊS!$B$3:$B$46</c:f>
              <c:strCache>
                <c:ptCount val="44"/>
                <c:pt idx="0">
                  <c:v>CONAFER</c:v>
                </c:pt>
                <c:pt idx="1">
                  <c:v>CONTAG</c:v>
                </c:pt>
                <c:pt idx="2">
                  <c:v>AMBEC</c:v>
                </c:pt>
                <c:pt idx="3">
                  <c:v>AMAR BRASIL</c:v>
                </c:pt>
                <c:pt idx="4">
                  <c:v>AAPEN (ABSP)</c:v>
                </c:pt>
                <c:pt idx="5">
                  <c:v>CAAP</c:v>
                </c:pt>
                <c:pt idx="6">
                  <c:v>AAPB</c:v>
                </c:pt>
                <c:pt idx="7">
                  <c:v>MASTER PREV</c:v>
                </c:pt>
                <c:pt idx="8">
                  <c:v>SINDNAPI/FS</c:v>
                </c:pt>
                <c:pt idx="9">
                  <c:v>AAPPS UNIVERSO</c:v>
                </c:pt>
                <c:pt idx="10">
                  <c:v>APDAP (ACOLHER)</c:v>
                </c:pt>
                <c:pt idx="11">
                  <c:v>CBPA</c:v>
                </c:pt>
                <c:pt idx="12">
                  <c:v>CEBAP</c:v>
                </c:pt>
                <c:pt idx="13">
                  <c:v>UNASPUB</c:v>
                </c:pt>
                <c:pt idx="14">
                  <c:v>ANDDAP</c:v>
                </c:pt>
                <c:pt idx="15">
                  <c:v>UNSBRAS</c:v>
                </c:pt>
                <c:pt idx="16">
                  <c:v>AASAP</c:v>
                </c:pt>
                <c:pt idx="17">
                  <c:v>COBAP</c:v>
                </c:pt>
                <c:pt idx="18">
                  <c:v>ABAPEN</c:v>
                </c:pt>
                <c:pt idx="19">
                  <c:v>UNIBAP</c:v>
                </c:pt>
                <c:pt idx="20">
                  <c:v>AP BRASIL</c:v>
                </c:pt>
                <c:pt idx="21">
                  <c:v>ABENPREV</c:v>
                </c:pt>
                <c:pt idx="22">
                  <c:v>CENAP.ASA</c:v>
                </c:pt>
                <c:pt idx="23">
                  <c:v>SINAB</c:v>
                </c:pt>
                <c:pt idx="24">
                  <c:v>ABRASPREV</c:v>
                </c:pt>
                <c:pt idx="25">
                  <c:v>CINAAP</c:v>
                </c:pt>
                <c:pt idx="26">
                  <c:v>SINDIAPI</c:v>
                </c:pt>
                <c:pt idx="27">
                  <c:v>AAB</c:v>
                </c:pt>
                <c:pt idx="28">
                  <c:v>UNIBRASIL</c:v>
                </c:pt>
                <c:pt idx="29">
                  <c:v>ASBRAPI</c:v>
                </c:pt>
                <c:pt idx="30">
                  <c:v>RIAAM</c:v>
                </c:pt>
                <c:pt idx="31">
                  <c:v>CONTRAF</c:v>
                </c:pt>
                <c:pt idx="32">
                  <c:v>ASABASP</c:v>
                </c:pt>
                <c:pt idx="33">
                  <c:v>AASPA</c:v>
                </c:pt>
                <c:pt idx="34">
                  <c:v>ABRAPPS</c:v>
                </c:pt>
                <c:pt idx="35">
                  <c:v>SINTAPI/CUT</c:v>
                </c:pt>
                <c:pt idx="36">
                  <c:v>SINTRAAPI</c:v>
                </c:pt>
                <c:pt idx="37">
                  <c:v>FITF/CNTT/CUT</c:v>
                </c:pt>
                <c:pt idx="38">
                  <c:v>UNIDOS</c:v>
                </c:pt>
                <c:pt idx="39">
                  <c:v>SINDAPB</c:v>
                </c:pt>
                <c:pt idx="40">
                  <c:v>ASTRE-POLL</c:v>
                </c:pt>
                <c:pt idx="41">
                  <c:v>ABAMSP</c:v>
                </c:pt>
                <c:pt idx="42">
                  <c:v>ANAPPS</c:v>
                </c:pt>
                <c:pt idx="43">
                  <c:v>CENTRAPE</c:v>
                </c:pt>
              </c:strCache>
            </c:strRef>
          </c:cat>
          <c:val>
            <c:numRef>
              <c:f>PEDIDOSXMÊS!$F$3:$F$46</c:f>
              <c:numCache>
                <c:formatCode>#,##0</c:formatCode>
                <c:ptCount val="44"/>
                <c:pt idx="0">
                  <c:v>56961</c:v>
                </c:pt>
                <c:pt idx="1">
                  <c:v>67163</c:v>
                </c:pt>
                <c:pt idx="2">
                  <c:v>32909</c:v>
                </c:pt>
                <c:pt idx="3">
                  <c:v>23977</c:v>
                </c:pt>
                <c:pt idx="4">
                  <c:v>27040</c:v>
                </c:pt>
                <c:pt idx="5">
                  <c:v>19726</c:v>
                </c:pt>
                <c:pt idx="6">
                  <c:v>21383</c:v>
                </c:pt>
                <c:pt idx="7">
                  <c:v>19406</c:v>
                </c:pt>
                <c:pt idx="8">
                  <c:v>20085</c:v>
                </c:pt>
                <c:pt idx="9">
                  <c:v>20944</c:v>
                </c:pt>
                <c:pt idx="10">
                  <c:v>17834</c:v>
                </c:pt>
                <c:pt idx="11">
                  <c:v>31168</c:v>
                </c:pt>
                <c:pt idx="12">
                  <c:v>16467</c:v>
                </c:pt>
                <c:pt idx="13">
                  <c:v>19262</c:v>
                </c:pt>
                <c:pt idx="14">
                  <c:v>10911</c:v>
                </c:pt>
                <c:pt idx="15">
                  <c:v>14335</c:v>
                </c:pt>
                <c:pt idx="16">
                  <c:v>8889</c:v>
                </c:pt>
                <c:pt idx="17">
                  <c:v>11407</c:v>
                </c:pt>
                <c:pt idx="18">
                  <c:v>17069</c:v>
                </c:pt>
                <c:pt idx="19">
                  <c:v>7677</c:v>
                </c:pt>
                <c:pt idx="20">
                  <c:v>7203</c:v>
                </c:pt>
                <c:pt idx="21">
                  <c:v>5053</c:v>
                </c:pt>
                <c:pt idx="22">
                  <c:v>3176</c:v>
                </c:pt>
                <c:pt idx="23">
                  <c:v>3614</c:v>
                </c:pt>
                <c:pt idx="24">
                  <c:v>8161</c:v>
                </c:pt>
                <c:pt idx="25">
                  <c:v>3745</c:v>
                </c:pt>
                <c:pt idx="26">
                  <c:v>3336</c:v>
                </c:pt>
                <c:pt idx="27">
                  <c:v>2951</c:v>
                </c:pt>
                <c:pt idx="28">
                  <c:v>3062</c:v>
                </c:pt>
                <c:pt idx="29">
                  <c:v>2236</c:v>
                </c:pt>
                <c:pt idx="30">
                  <c:v>1387</c:v>
                </c:pt>
                <c:pt idx="31">
                  <c:v>2541</c:v>
                </c:pt>
                <c:pt idx="32">
                  <c:v>1303</c:v>
                </c:pt>
                <c:pt idx="33">
                  <c:v>919</c:v>
                </c:pt>
                <c:pt idx="34">
                  <c:v>281</c:v>
                </c:pt>
                <c:pt idx="35">
                  <c:v>315</c:v>
                </c:pt>
                <c:pt idx="36">
                  <c:v>153</c:v>
                </c:pt>
                <c:pt idx="37">
                  <c:v>20</c:v>
                </c:pt>
                <c:pt idx="38">
                  <c:v>24</c:v>
                </c:pt>
                <c:pt idx="39">
                  <c:v>12</c:v>
                </c:pt>
                <c:pt idx="40">
                  <c:v>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E092-4001-8BCB-8D7515258187}"/>
            </c:ext>
          </c:extLst>
        </c:ser>
        <c:ser>
          <c:idx val="4"/>
          <c:order val="4"/>
          <c:tx>
            <c:v>set/25</c:v>
          </c:tx>
          <c:spPr>
            <a:solidFill>
              <a:srgbClr val="FF6D0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PEDIDOSXMÊS!$B$3:$B$46</c:f>
              <c:strCache>
                <c:ptCount val="44"/>
                <c:pt idx="0">
                  <c:v>CONAFER</c:v>
                </c:pt>
                <c:pt idx="1">
                  <c:v>CONTAG</c:v>
                </c:pt>
                <c:pt idx="2">
                  <c:v>AMBEC</c:v>
                </c:pt>
                <c:pt idx="3">
                  <c:v>AMAR BRASIL</c:v>
                </c:pt>
                <c:pt idx="4">
                  <c:v>AAPEN (ABSP)</c:v>
                </c:pt>
                <c:pt idx="5">
                  <c:v>CAAP</c:v>
                </c:pt>
                <c:pt idx="6">
                  <c:v>AAPB</c:v>
                </c:pt>
                <c:pt idx="7">
                  <c:v>MASTER PREV</c:v>
                </c:pt>
                <c:pt idx="8">
                  <c:v>SINDNAPI/FS</c:v>
                </c:pt>
                <c:pt idx="9">
                  <c:v>AAPPS UNIVERSO</c:v>
                </c:pt>
                <c:pt idx="10">
                  <c:v>APDAP (ACOLHER)</c:v>
                </c:pt>
                <c:pt idx="11">
                  <c:v>CBPA</c:v>
                </c:pt>
                <c:pt idx="12">
                  <c:v>CEBAP</c:v>
                </c:pt>
                <c:pt idx="13">
                  <c:v>UNASPUB</c:v>
                </c:pt>
                <c:pt idx="14">
                  <c:v>ANDDAP</c:v>
                </c:pt>
                <c:pt idx="15">
                  <c:v>UNSBRAS</c:v>
                </c:pt>
                <c:pt idx="16">
                  <c:v>AASAP</c:v>
                </c:pt>
                <c:pt idx="17">
                  <c:v>COBAP</c:v>
                </c:pt>
                <c:pt idx="18">
                  <c:v>ABAPEN</c:v>
                </c:pt>
                <c:pt idx="19">
                  <c:v>UNIBAP</c:v>
                </c:pt>
                <c:pt idx="20">
                  <c:v>AP BRASIL</c:v>
                </c:pt>
                <c:pt idx="21">
                  <c:v>ABENPREV</c:v>
                </c:pt>
                <c:pt idx="22">
                  <c:v>CENAP.ASA</c:v>
                </c:pt>
                <c:pt idx="23">
                  <c:v>SINAB</c:v>
                </c:pt>
                <c:pt idx="24">
                  <c:v>ABRASPREV</c:v>
                </c:pt>
                <c:pt idx="25">
                  <c:v>CINAAP</c:v>
                </c:pt>
                <c:pt idx="26">
                  <c:v>SINDIAPI</c:v>
                </c:pt>
                <c:pt idx="27">
                  <c:v>AAB</c:v>
                </c:pt>
                <c:pt idx="28">
                  <c:v>UNIBRASIL</c:v>
                </c:pt>
                <c:pt idx="29">
                  <c:v>ASBRAPI</c:v>
                </c:pt>
                <c:pt idx="30">
                  <c:v>RIAAM</c:v>
                </c:pt>
                <c:pt idx="31">
                  <c:v>CONTRAF</c:v>
                </c:pt>
                <c:pt idx="32">
                  <c:v>ASABASP</c:v>
                </c:pt>
                <c:pt idx="33">
                  <c:v>AASPA</c:v>
                </c:pt>
                <c:pt idx="34">
                  <c:v>ABRAPPS</c:v>
                </c:pt>
                <c:pt idx="35">
                  <c:v>SINTAPI/CUT</c:v>
                </c:pt>
                <c:pt idx="36">
                  <c:v>SINTRAAPI</c:v>
                </c:pt>
                <c:pt idx="37">
                  <c:v>FITF/CNTT/CUT</c:v>
                </c:pt>
                <c:pt idx="38">
                  <c:v>UNIDOS</c:v>
                </c:pt>
                <c:pt idx="39">
                  <c:v>SINDAPB</c:v>
                </c:pt>
                <c:pt idx="40">
                  <c:v>ASTRE-POLL</c:v>
                </c:pt>
                <c:pt idx="41">
                  <c:v>ABAMSP</c:v>
                </c:pt>
                <c:pt idx="42">
                  <c:v>ANAPPS</c:v>
                </c:pt>
                <c:pt idx="43">
                  <c:v>CENTRAPE</c:v>
                </c:pt>
              </c:strCache>
            </c:strRef>
          </c:cat>
          <c:val>
            <c:numRef>
              <c:f>PEDIDOSXMÊS!$G$3:$G$46</c:f>
              <c:numCache>
                <c:formatCode>#,##0</c:formatCode>
                <c:ptCount val="44"/>
                <c:pt idx="0">
                  <c:v>28837</c:v>
                </c:pt>
                <c:pt idx="1">
                  <c:v>39911</c:v>
                </c:pt>
                <c:pt idx="2">
                  <c:v>16673</c:v>
                </c:pt>
                <c:pt idx="3">
                  <c:v>12155</c:v>
                </c:pt>
                <c:pt idx="4">
                  <c:v>14030</c:v>
                </c:pt>
                <c:pt idx="5">
                  <c:v>10064</c:v>
                </c:pt>
                <c:pt idx="6">
                  <c:v>10757</c:v>
                </c:pt>
                <c:pt idx="7">
                  <c:v>10121</c:v>
                </c:pt>
                <c:pt idx="8">
                  <c:v>10112</c:v>
                </c:pt>
                <c:pt idx="9">
                  <c:v>10515</c:v>
                </c:pt>
                <c:pt idx="10">
                  <c:v>9151</c:v>
                </c:pt>
                <c:pt idx="11">
                  <c:v>16560</c:v>
                </c:pt>
                <c:pt idx="12">
                  <c:v>8569</c:v>
                </c:pt>
                <c:pt idx="13">
                  <c:v>9724</c:v>
                </c:pt>
                <c:pt idx="14">
                  <c:v>5887</c:v>
                </c:pt>
                <c:pt idx="15">
                  <c:v>7052</c:v>
                </c:pt>
                <c:pt idx="16">
                  <c:v>4382</c:v>
                </c:pt>
                <c:pt idx="17">
                  <c:v>5771</c:v>
                </c:pt>
                <c:pt idx="18">
                  <c:v>8721</c:v>
                </c:pt>
                <c:pt idx="19">
                  <c:v>3884</c:v>
                </c:pt>
                <c:pt idx="20">
                  <c:v>3585</c:v>
                </c:pt>
                <c:pt idx="21">
                  <c:v>2501</c:v>
                </c:pt>
                <c:pt idx="22">
                  <c:v>1254</c:v>
                </c:pt>
                <c:pt idx="23">
                  <c:v>1772</c:v>
                </c:pt>
                <c:pt idx="24">
                  <c:v>4275</c:v>
                </c:pt>
                <c:pt idx="25">
                  <c:v>1961</c:v>
                </c:pt>
                <c:pt idx="26">
                  <c:v>1655</c:v>
                </c:pt>
                <c:pt idx="27">
                  <c:v>1558</c:v>
                </c:pt>
                <c:pt idx="28">
                  <c:v>1615</c:v>
                </c:pt>
                <c:pt idx="29">
                  <c:v>1159</c:v>
                </c:pt>
                <c:pt idx="30">
                  <c:v>749</c:v>
                </c:pt>
                <c:pt idx="31">
                  <c:v>1329</c:v>
                </c:pt>
                <c:pt idx="32">
                  <c:v>659</c:v>
                </c:pt>
                <c:pt idx="33">
                  <c:v>497</c:v>
                </c:pt>
                <c:pt idx="34">
                  <c:v>137</c:v>
                </c:pt>
                <c:pt idx="35">
                  <c:v>145</c:v>
                </c:pt>
                <c:pt idx="36">
                  <c:v>71</c:v>
                </c:pt>
                <c:pt idx="37">
                  <c:v>5</c:v>
                </c:pt>
                <c:pt idx="38">
                  <c:v>10</c:v>
                </c:pt>
                <c:pt idx="39">
                  <c:v>9</c:v>
                </c:pt>
                <c:pt idx="40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E092-4001-8BCB-8D7515258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7368732"/>
        <c:axId val="237956438"/>
      </c:barChart>
      <c:catAx>
        <c:axId val="2973687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37956438"/>
        <c:crosses val="autoZero"/>
        <c:auto val="1"/>
        <c:lblAlgn val="ctr"/>
        <c:lblOffset val="100"/>
        <c:noMultiLvlLbl val="1"/>
      </c:catAx>
      <c:valAx>
        <c:axId val="23795643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97368732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 sz="1400" b="0" i="0">
                <a:solidFill>
                  <a:srgbClr val="757575"/>
                </a:solidFill>
                <a:latin typeface="+mn-lt"/>
              </a:rPr>
              <a:t>Pedidos Totais por Mês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mai/25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PEDIDOSXMÊS!$C$47</c:f>
              <c:numCache>
                <c:formatCode>#,##0</c:formatCode>
                <c:ptCount val="1"/>
                <c:pt idx="0">
                  <c:v>2502718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F29-419A-8504-AB367E9AC7AD}"/>
            </c:ext>
          </c:extLst>
        </c:ser>
        <c:ser>
          <c:idx val="1"/>
          <c:order val="1"/>
          <c:tx>
            <c:v>jun/25</c:v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PEDIDOSXMÊS!$D$47</c:f>
              <c:numCache>
                <c:formatCode>#,##0</c:formatCode>
                <c:ptCount val="1"/>
                <c:pt idx="0">
                  <c:v>1248602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8F29-419A-8504-AB367E9AC7AD}"/>
            </c:ext>
          </c:extLst>
        </c:ser>
        <c:ser>
          <c:idx val="2"/>
          <c:order val="2"/>
          <c:tx>
            <c:v>jul/25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PEDIDOSXMÊS!$E$47</c:f>
              <c:numCache>
                <c:formatCode>#,##0</c:formatCode>
                <c:ptCount val="1"/>
                <c:pt idx="0">
                  <c:v>1348555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8F29-419A-8504-AB367E9AC7AD}"/>
            </c:ext>
          </c:extLst>
        </c:ser>
        <c:ser>
          <c:idx val="3"/>
          <c:order val="3"/>
          <c:tx>
            <c:v>ago/25</c:v>
          </c:tx>
          <c:spPr>
            <a:solidFill>
              <a:srgbClr val="34A853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PEDIDOSXMÊS!$F$47</c:f>
              <c:numCache>
                <c:formatCode>#,##0</c:formatCode>
                <c:ptCount val="1"/>
                <c:pt idx="0">
                  <c:v>514112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8F29-419A-8504-AB367E9AC7AD}"/>
            </c:ext>
          </c:extLst>
        </c:ser>
        <c:ser>
          <c:idx val="4"/>
          <c:order val="4"/>
          <c:tx>
            <c:v>set/25</c:v>
          </c:tx>
          <c:spPr>
            <a:solidFill>
              <a:srgbClr val="FF6D0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PEDIDOSXMÊS!$G$47</c:f>
              <c:numCache>
                <c:formatCode>#,##0</c:formatCode>
                <c:ptCount val="1"/>
                <c:pt idx="0">
                  <c:v>267827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8F29-419A-8504-AB367E9AC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7517083"/>
        <c:axId val="903775298"/>
      </c:barChart>
      <c:catAx>
        <c:axId val="4375170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03775298"/>
        <c:crosses val="autoZero"/>
        <c:auto val="1"/>
        <c:lblAlgn val="ctr"/>
        <c:lblOffset val="100"/>
        <c:noMultiLvlLbl val="1"/>
      </c:catAx>
      <c:valAx>
        <c:axId val="9037752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37517083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19050</xdr:colOff>
      <xdr:row>1</xdr:row>
      <xdr:rowOff>9525</xdr:rowOff>
    </xdr:from>
    <xdr:ext cx="11563350" cy="56483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9</xdr:col>
      <xdr:colOff>9525</xdr:colOff>
      <xdr:row>29</xdr:row>
      <xdr:rowOff>0</xdr:rowOff>
    </xdr:from>
    <xdr:ext cx="9286875" cy="382905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:P47">
  <tableColumns count="16">
    <tableColumn id="1" xr3:uid="{00000000-0010-0000-0000-000001000000}" name="CODIGO"/>
    <tableColumn id="2" xr3:uid="{00000000-0010-0000-0000-000002000000}" name="SIGLA"/>
    <tableColumn id="3" xr3:uid="{00000000-0010-0000-0000-000003000000}" name="BENEFÍCIOS(NB)"/>
    <tableColumn id="4" xr3:uid="{00000000-0010-0000-0000-000004000000}" name="(%) RECLAMACOES"/>
    <tableColumn id="5" xr3:uid="{00000000-0010-0000-0000-000005000000}" name="VALOR RESSARCIDO"/>
    <tableColumn id="6" xr3:uid="{00000000-0010-0000-0000-000006000000}" name="(%) RECLAMADOS"/>
    <tableColumn id="7" xr3:uid="{00000000-0010-0000-0000-000007000000}" name="BENEFICIÁRIOS (CPF)"/>
    <tableColumn id="8" xr3:uid="{00000000-0010-0000-0000-000008000000}" name="(%) DO TOTAL"/>
    <tableColumn id="9" xr3:uid="{00000000-0010-0000-0000-000009000000}" name="BENEFÍCIOS (NB)"/>
    <tableColumn id="10" xr3:uid="{00000000-0010-0000-0000-00000A000000}" name="VALOR DESCONTADO"/>
    <tableColumn id="11" xr3:uid="{00000000-0010-0000-0000-00000B000000}" name="(%) DO TOTAL."/>
    <tableColumn id="12" xr3:uid="{00000000-0010-0000-0000-00000C000000}" name="VALOR CORRIGIDO (IPCA)"/>
    <tableColumn id="13" xr3:uid="{00000000-0010-0000-0000-00000D000000}" name="BENEFICIÁRIOS(CPF)"/>
    <tableColumn id="14" xr3:uid="{00000000-0010-0000-0000-00000E000000}" name="BENEFÍCIOS(NB)2"/>
    <tableColumn id="15" xr3:uid="{00000000-0010-0000-0000-00000F000000}" name="VALOR TOTAL"/>
    <tableColumn id="16" xr3:uid="{00000000-0010-0000-0000-000010000000}" name="VALOR TOTAL CORRIGIDO"/>
  </tableColumns>
  <tableStyleInfo name="VALOR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2:AA47">
  <tableColumns count="27">
    <tableColumn id="1" xr3:uid="{00000000-0010-0000-0100-000001000000}" name="CODIGO"/>
    <tableColumn id="2" xr3:uid="{00000000-0010-0000-0100-000002000000}" name="SIGLA"/>
    <tableColumn id="3" xr3:uid="{00000000-0010-0000-0100-000003000000}" name="NOME"/>
    <tableColumn id="4" xr3:uid="{00000000-0010-0000-0100-000004000000}" name="NÃO RECONHECE"/>
    <tableColumn id="5" xr3:uid="{00000000-0010-0000-0100-000005000000}" name="(%)NR"/>
    <tableColumn id="6" xr3:uid="{00000000-0010-0000-0100-000006000000}" name="RECONHECE"/>
    <tableColumn id="7" xr3:uid="{00000000-0010-0000-0100-000007000000}" name="(%) RECONHECE"/>
    <tableColumn id="8" xr3:uid="{00000000-0010-0000-0100-000008000000}" name="TOTAL"/>
    <tableColumn id="10" xr3:uid="{00000000-0010-0000-0100-00000A000000}" name="RESPONDIDOS"/>
    <tableColumn id="11" xr3:uid="{00000000-0010-0000-0100-00000B000000}" name="(%) RESPONDIDO"/>
    <tableColumn id="12" xr3:uid="{00000000-0010-0000-0100-00000C000000}" name="CONCLUSO (RESP)"/>
    <tableColumn id="13" xr3:uid="{00000000-0010-0000-0100-00000D000000}" name="(%) CONC. RES."/>
    <tableColumn id="14" xr3:uid="{00000000-0010-0000-0100-00000E000000}" name="CONCLUSO (EXP)"/>
    <tableColumn id="15" xr3:uid="{00000000-0010-0000-0100-00000F000000}" name="(%) CONC. EXP."/>
    <tableColumn id="16" xr3:uid="{00000000-0010-0000-0100-000010000000}" name="CONCLUSO (TOTAL)"/>
    <tableColumn id="17" xr3:uid="{00000000-0010-0000-0100-000011000000}" name="(%) CONCLUSO"/>
    <tableColumn id="18" xr3:uid="{00000000-0010-0000-0100-000012000000}" name="ACEITAS"/>
    <tableColumn id="19" xr3:uid="{00000000-0010-0000-0100-000013000000}" name="(%) ACEITAS"/>
    <tableColumn id="20" xr3:uid="{00000000-0010-0000-0100-000014000000}" name="RECUSADAS"/>
    <tableColumn id="21" xr3:uid="{00000000-0010-0000-0100-000015000000}" name="(%) RECUSADAS"/>
    <tableColumn id="22" xr3:uid="{00000000-0010-0000-0100-000016000000}" name="TOTAL AVALIADAS"/>
    <tableColumn id="23" xr3:uid="{00000000-0010-0000-0100-000017000000}" name="(%) AVALIADAS"/>
    <tableColumn id="24" xr3:uid="{00000000-0010-0000-0100-000018000000}" name="Beneficiário não concordou com a resposta da entidade"/>
    <tableColumn id="25" xr3:uid="{00000000-0010-0000-0100-000019000000}" name="A assinatura nos documentos anexos não é minha"/>
    <tableColumn id="26" xr3:uid="{00000000-0010-0000-0100-00001A000000}" name="Os documentos anexos não estão legíveis ou não provam a minha relação com a entidade"/>
    <tableColumn id="27" xr3:uid="{00000000-0010-0000-0100-00001B000000}" name="Os documentos anexos não são válidos"/>
    <tableColumn id="28" xr3:uid="{00000000-0010-0000-0100-00001C000000}" name="Reconheço os anexos, mas fui induzido a erro"/>
  </tableColumns>
  <tableStyleInfo name="PEDIDOS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2:H46">
  <tableColumns count="8">
    <tableColumn id="1" xr3:uid="{00000000-0010-0000-0200-000001000000}" name="CÓDIGO"/>
    <tableColumn id="2" xr3:uid="{00000000-0010-0000-0200-000002000000}" name="SIGLA"/>
    <tableColumn id="3" xr3:uid="{00000000-0010-0000-0200-000003000000}" name="mai/25"/>
    <tableColumn id="4" xr3:uid="{00000000-0010-0000-0200-000004000000}" name="jun/25"/>
    <tableColumn id="5" xr3:uid="{00000000-0010-0000-0200-000005000000}" name="jul/25"/>
    <tableColumn id="6" xr3:uid="{00000000-0010-0000-0200-000006000000}" name="ago/25"/>
    <tableColumn id="7" xr3:uid="{00000000-0010-0000-0200-000007000000}" name="set/25"/>
    <tableColumn id="8" xr3:uid="{00000000-0010-0000-0200-000008000000}" name="Total Geral"/>
  </tableColumns>
  <tableStyleInfo name="PEDIDOSXMÊS-style" showFirstColumn="1" showLastColumn="1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"/>
  <sheetViews>
    <sheetView topLeftCell="C1" workbookViewId="0">
      <selection activeCell="E55" sqref="E55"/>
    </sheetView>
  </sheetViews>
  <sheetFormatPr defaultColWidth="12.625" defaultRowHeight="15" customHeight="1" x14ac:dyDescent="0.25"/>
  <cols>
    <col min="1" max="1" width="10.875" customWidth="1"/>
    <col min="2" max="4" width="20" customWidth="1"/>
    <col min="5" max="5" width="21" customWidth="1"/>
    <col min="6" max="6" width="19" customWidth="1"/>
    <col min="7" max="7" width="24.5" customWidth="1"/>
    <col min="8" max="8" width="19.375" customWidth="1"/>
    <col min="9" max="9" width="20.375" customWidth="1"/>
    <col min="10" max="10" width="23.5" customWidth="1"/>
    <col min="11" max="11" width="16.75" customWidth="1"/>
    <col min="12" max="12" width="27.625" customWidth="1"/>
    <col min="13" max="13" width="21.375" customWidth="1"/>
    <col min="14" max="14" width="17.5" customWidth="1"/>
    <col min="15" max="15" width="23.125" customWidth="1"/>
    <col min="16" max="16" width="27.5" customWidth="1"/>
    <col min="17" max="17" width="10.875" customWidth="1"/>
    <col min="18" max="20" width="12" customWidth="1"/>
    <col min="21" max="21" width="10.875" customWidth="1"/>
    <col min="22" max="23" width="12" customWidth="1"/>
  </cols>
  <sheetData>
    <row r="1" spans="1:23" ht="23.25" customHeight="1" x14ac:dyDescent="0.4">
      <c r="C1" s="27" t="s">
        <v>0</v>
      </c>
      <c r="D1" s="23"/>
      <c r="E1" s="23"/>
      <c r="F1" s="24"/>
      <c r="G1" s="22" t="s">
        <v>1</v>
      </c>
      <c r="H1" s="23"/>
      <c r="I1" s="23"/>
      <c r="J1" s="23"/>
      <c r="K1" s="23"/>
      <c r="L1" s="24"/>
      <c r="M1" s="25" t="s">
        <v>2</v>
      </c>
      <c r="N1" s="26"/>
      <c r="O1" s="26"/>
      <c r="P1" s="26"/>
    </row>
    <row r="2" spans="1:23" ht="16.5" customHeight="1" x14ac:dyDescent="0.25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</row>
    <row r="3" spans="1:23" ht="16.5" customHeight="1" x14ac:dyDescent="0.25">
      <c r="A3" s="1">
        <v>25</v>
      </c>
      <c r="B3" s="1" t="s">
        <v>19</v>
      </c>
      <c r="C3" s="2">
        <v>62010</v>
      </c>
      <c r="D3" s="3">
        <v>0.43984650413885557</v>
      </c>
      <c r="E3" s="4">
        <v>19931227.690000001</v>
      </c>
      <c r="F3" s="3">
        <v>0.48434084171472719</v>
      </c>
      <c r="G3" s="2">
        <v>138544</v>
      </c>
      <c r="H3" s="3">
        <v>0.63429798416818894</v>
      </c>
      <c r="I3" s="2">
        <v>140981</v>
      </c>
      <c r="J3" s="4">
        <v>39785114.659999996</v>
      </c>
      <c r="K3" s="3">
        <v>0.62741511985316101</v>
      </c>
      <c r="L3" s="4">
        <v>41151243.036694668</v>
      </c>
      <c r="M3" s="2">
        <v>218421</v>
      </c>
      <c r="N3" s="2">
        <v>222107</v>
      </c>
      <c r="O3" s="4">
        <v>63411150.609999999</v>
      </c>
      <c r="P3" s="4">
        <v>65079809.681085318</v>
      </c>
      <c r="R3" s="4"/>
      <c r="S3" s="4"/>
      <c r="T3" s="4"/>
      <c r="V3" s="4"/>
      <c r="W3" s="4"/>
    </row>
    <row r="4" spans="1:23" ht="16.5" customHeight="1" x14ac:dyDescent="0.25">
      <c r="A4" s="1">
        <v>26</v>
      </c>
      <c r="B4" s="1" t="s">
        <v>20</v>
      </c>
      <c r="C4" s="2">
        <v>85015</v>
      </c>
      <c r="D4" s="3">
        <v>0.47811733741254808</v>
      </c>
      <c r="E4" s="4">
        <v>31345093.300000001</v>
      </c>
      <c r="F4" s="3">
        <v>0.51957393045009814</v>
      </c>
      <c r="G4" s="2">
        <v>169466</v>
      </c>
      <c r="H4" s="3">
        <v>0.61975117209499642</v>
      </c>
      <c r="I4" s="2">
        <v>177812</v>
      </c>
      <c r="J4" s="4">
        <v>58285132.860000007</v>
      </c>
      <c r="K4" s="3">
        <v>0.61595503184575007</v>
      </c>
      <c r="L4" s="4">
        <v>60328456.573728159</v>
      </c>
      <c r="M4" s="2">
        <v>273442</v>
      </c>
      <c r="N4" s="2">
        <v>286465</v>
      </c>
      <c r="O4" s="4">
        <v>94625629.870000005</v>
      </c>
      <c r="P4" s="4">
        <v>97194051.506616041</v>
      </c>
      <c r="R4" s="4"/>
      <c r="S4" s="4"/>
      <c r="T4" s="4"/>
      <c r="V4" s="4"/>
      <c r="W4" s="4"/>
    </row>
    <row r="5" spans="1:23" ht="16.5" customHeight="1" x14ac:dyDescent="0.25">
      <c r="A5" s="1">
        <v>30</v>
      </c>
      <c r="B5" s="1" t="s">
        <v>21</v>
      </c>
      <c r="C5" s="2">
        <v>1126</v>
      </c>
      <c r="D5" s="3">
        <v>9.3196490647243835E-2</v>
      </c>
      <c r="E5" s="4">
        <v>171773.82</v>
      </c>
      <c r="F5" s="3">
        <v>6.3020494983259095E-2</v>
      </c>
      <c r="G5" s="2">
        <v>12024</v>
      </c>
      <c r="H5" s="3">
        <v>0.39761904761904759</v>
      </c>
      <c r="I5" s="2">
        <v>12082</v>
      </c>
      <c r="J5" s="4">
        <v>2628606.84</v>
      </c>
      <c r="K5" s="3">
        <v>0.43097935484899774</v>
      </c>
      <c r="L5" s="4">
        <v>2725681.8602524525</v>
      </c>
      <c r="M5" s="2">
        <v>30240</v>
      </c>
      <c r="N5" s="2">
        <v>30372</v>
      </c>
      <c r="O5" s="4">
        <v>6099147.9299999997</v>
      </c>
      <c r="P5" s="4">
        <v>6284984.0522449547</v>
      </c>
      <c r="R5" s="4"/>
      <c r="S5" s="4"/>
      <c r="T5" s="4"/>
      <c r="V5" s="4"/>
      <c r="W5" s="4"/>
    </row>
    <row r="6" spans="1:23" ht="16.5" customHeight="1" x14ac:dyDescent="0.25">
      <c r="A6" s="1">
        <v>31</v>
      </c>
      <c r="B6" s="1" t="s">
        <v>22</v>
      </c>
      <c r="C6" s="2">
        <v>40755</v>
      </c>
      <c r="D6" s="3">
        <v>0.52752501391459672</v>
      </c>
      <c r="E6" s="4">
        <v>8899889.9900000002</v>
      </c>
      <c r="F6" s="3">
        <v>0.5538376450003123</v>
      </c>
      <c r="G6" s="2">
        <v>77257</v>
      </c>
      <c r="H6" s="3">
        <v>0.59038354259164449</v>
      </c>
      <c r="I6" s="2">
        <v>77257</v>
      </c>
      <c r="J6" s="4">
        <v>15433777.619999997</v>
      </c>
      <c r="K6" s="3">
        <v>0.62398805162668181</v>
      </c>
      <c r="L6" s="4">
        <v>16069492.6940096</v>
      </c>
      <c r="M6" s="2">
        <v>130859</v>
      </c>
      <c r="N6" s="2">
        <v>130872</v>
      </c>
      <c r="O6" s="4">
        <v>24734091.59</v>
      </c>
      <c r="P6" s="4">
        <v>25565126.705673974</v>
      </c>
      <c r="R6" s="4"/>
      <c r="S6" s="4"/>
      <c r="T6" s="4"/>
      <c r="V6" s="4"/>
      <c r="W6" s="4"/>
    </row>
    <row r="7" spans="1:23" ht="16.5" customHeight="1" x14ac:dyDescent="0.25">
      <c r="A7" s="1">
        <v>32</v>
      </c>
      <c r="B7" s="1" t="s">
        <v>23</v>
      </c>
      <c r="C7" s="2">
        <v>23072</v>
      </c>
      <c r="D7" s="3">
        <v>0.40639036161555669</v>
      </c>
      <c r="E7" s="4">
        <v>11990445.529999999</v>
      </c>
      <c r="F7" s="3">
        <v>0.4097749560098578</v>
      </c>
      <c r="G7" s="2">
        <v>52222</v>
      </c>
      <c r="H7" s="3">
        <v>0.40632099841274782</v>
      </c>
      <c r="I7" s="2">
        <v>56773</v>
      </c>
      <c r="J7" s="4">
        <v>28002681.840000004</v>
      </c>
      <c r="K7" s="3">
        <v>0.41138282347836352</v>
      </c>
      <c r="L7" s="4">
        <v>29261050.130431958</v>
      </c>
      <c r="M7" s="2">
        <v>128524</v>
      </c>
      <c r="N7" s="2">
        <v>140364</v>
      </c>
      <c r="O7" s="4">
        <v>68069642.780000001</v>
      </c>
      <c r="P7" s="4">
        <v>70590418.883496284</v>
      </c>
      <c r="R7" s="4"/>
      <c r="S7" s="4"/>
      <c r="T7" s="4"/>
      <c r="V7" s="4"/>
      <c r="W7" s="4"/>
    </row>
    <row r="8" spans="1:23" ht="16.5" customHeight="1" x14ac:dyDescent="0.25">
      <c r="A8" s="1">
        <v>33</v>
      </c>
      <c r="B8" s="1" t="s">
        <v>24</v>
      </c>
      <c r="C8" s="2">
        <v>28603</v>
      </c>
      <c r="D8" s="3">
        <v>0.59979449756752223</v>
      </c>
      <c r="E8" s="4">
        <v>11184484.300000001</v>
      </c>
      <c r="F8" s="3">
        <v>0.57831509454257535</v>
      </c>
      <c r="G8" s="2">
        <v>42761</v>
      </c>
      <c r="H8" s="3">
        <v>0.67518789869260409</v>
      </c>
      <c r="I8" s="2">
        <v>47688</v>
      </c>
      <c r="J8" s="4">
        <v>18510278.290000003</v>
      </c>
      <c r="K8" s="3">
        <v>0.66027957138714821</v>
      </c>
      <c r="L8" s="4">
        <v>19339775.851513077</v>
      </c>
      <c r="M8" s="2">
        <v>63332</v>
      </c>
      <c r="N8" s="2">
        <v>70687</v>
      </c>
      <c r="O8" s="4">
        <v>28034001.189999998</v>
      </c>
      <c r="P8" s="4">
        <v>29060398.462818418</v>
      </c>
      <c r="R8" s="4"/>
      <c r="S8" s="4"/>
      <c r="T8" s="4"/>
      <c r="V8" s="4"/>
      <c r="W8" s="4"/>
    </row>
    <row r="9" spans="1:23" ht="16.5" customHeight="1" x14ac:dyDescent="0.25">
      <c r="A9" s="1">
        <v>34</v>
      </c>
      <c r="B9" s="1" t="s">
        <v>25</v>
      </c>
      <c r="C9" s="2">
        <v>56282</v>
      </c>
      <c r="D9" s="3">
        <v>0.44152787692887008</v>
      </c>
      <c r="E9" s="4">
        <v>20111183.52</v>
      </c>
      <c r="F9" s="3">
        <v>0.46037891481487869</v>
      </c>
      <c r="G9" s="2">
        <v>120119</v>
      </c>
      <c r="H9" s="3">
        <v>0.40094194771555985</v>
      </c>
      <c r="I9" s="2">
        <v>127471</v>
      </c>
      <c r="J9" s="4">
        <v>41829787.659999996</v>
      </c>
      <c r="K9" s="3">
        <v>0.41704844063453994</v>
      </c>
      <c r="L9" s="4">
        <v>43683980.462239102</v>
      </c>
      <c r="M9" s="2">
        <v>299592</v>
      </c>
      <c r="N9" s="2">
        <v>320837</v>
      </c>
      <c r="O9" s="4">
        <v>100299590.13000001</v>
      </c>
      <c r="P9" s="4">
        <v>103939182.65610343</v>
      </c>
      <c r="R9" s="4"/>
      <c r="S9" s="4"/>
      <c r="T9" s="4"/>
      <c r="V9" s="4"/>
      <c r="W9" s="4"/>
    </row>
    <row r="10" spans="1:23" ht="16.5" customHeight="1" x14ac:dyDescent="0.25">
      <c r="A10" s="1">
        <v>35</v>
      </c>
      <c r="B10" s="1" t="s">
        <v>26</v>
      </c>
      <c r="C10" s="2">
        <v>16251</v>
      </c>
      <c r="D10" s="3">
        <v>0.56708657570576126</v>
      </c>
      <c r="E10" s="4">
        <v>6003640.8799999999</v>
      </c>
      <c r="F10" s="3">
        <v>0.55945084295736314</v>
      </c>
      <c r="G10" s="2">
        <v>28624</v>
      </c>
      <c r="H10" s="3">
        <v>0.60810265343842285</v>
      </c>
      <c r="I10" s="2">
        <v>28657</v>
      </c>
      <c r="J10" s="4">
        <v>10272779.209999999</v>
      </c>
      <c r="K10" s="3">
        <v>0.60744088706355548</v>
      </c>
      <c r="L10" s="4">
        <v>10731310.812338073</v>
      </c>
      <c r="M10" s="2">
        <v>47071</v>
      </c>
      <c r="N10" s="2">
        <v>47138</v>
      </c>
      <c r="O10" s="4">
        <v>16911570.210000001</v>
      </c>
      <c r="P10" s="4">
        <v>17530785.873032648</v>
      </c>
      <c r="R10" s="4"/>
      <c r="S10" s="4"/>
      <c r="T10" s="4"/>
      <c r="V10" s="4"/>
      <c r="W10" s="4"/>
    </row>
    <row r="11" spans="1:23" ht="16.5" customHeight="1" x14ac:dyDescent="0.25">
      <c r="A11" s="1">
        <v>36</v>
      </c>
      <c r="B11" s="1" t="s">
        <v>27</v>
      </c>
      <c r="C11" s="2">
        <v>134644</v>
      </c>
      <c r="D11" s="3">
        <v>0.4980764108786363</v>
      </c>
      <c r="E11" s="4">
        <v>74195045.819999993</v>
      </c>
      <c r="F11" s="3">
        <v>0.54018909206063415</v>
      </c>
      <c r="G11" s="2">
        <v>267940</v>
      </c>
      <c r="H11" s="3">
        <v>0.56717441555252623</v>
      </c>
      <c r="I11" s="2">
        <v>270328</v>
      </c>
      <c r="J11" s="4">
        <v>131352030.41000001</v>
      </c>
      <c r="K11" s="3">
        <v>0.56569511224080249</v>
      </c>
      <c r="L11" s="4">
        <v>137350137.03622118</v>
      </c>
      <c r="M11" s="2">
        <v>472412</v>
      </c>
      <c r="N11" s="2">
        <v>476087</v>
      </c>
      <c r="O11" s="4">
        <v>232195802.24000004</v>
      </c>
      <c r="P11" s="4">
        <v>240936314.36476213</v>
      </c>
      <c r="R11" s="4"/>
      <c r="S11" s="4"/>
      <c r="T11" s="4"/>
      <c r="V11" s="4"/>
      <c r="W11" s="4"/>
    </row>
    <row r="12" spans="1:23" ht="16.5" customHeight="1" x14ac:dyDescent="0.25">
      <c r="A12" s="1">
        <v>37</v>
      </c>
      <c r="B12" s="1" t="s">
        <v>28</v>
      </c>
      <c r="C12" s="2">
        <v>10125</v>
      </c>
      <c r="D12" s="3">
        <v>6.4162278283682816E-2</v>
      </c>
      <c r="E12" s="4">
        <v>5201892.5</v>
      </c>
      <c r="F12" s="3">
        <v>6.0768233743031357E-2</v>
      </c>
      <c r="G12" s="2">
        <v>157769</v>
      </c>
      <c r="H12" s="3">
        <v>0.54602874655204037</v>
      </c>
      <c r="I12" s="2">
        <v>157803</v>
      </c>
      <c r="J12" s="4">
        <v>81778715.929999992</v>
      </c>
      <c r="K12" s="3">
        <v>0.55090825467163618</v>
      </c>
      <c r="L12" s="4">
        <v>85602167.112459987</v>
      </c>
      <c r="M12" s="2">
        <v>288939</v>
      </c>
      <c r="N12" s="2">
        <v>289020</v>
      </c>
      <c r="O12" s="4">
        <v>148443439.06</v>
      </c>
      <c r="P12" s="4">
        <v>154140516.7598345</v>
      </c>
      <c r="R12" s="4"/>
      <c r="S12" s="4"/>
      <c r="T12" s="4"/>
      <c r="V12" s="4"/>
      <c r="W12" s="4"/>
    </row>
    <row r="13" spans="1:23" ht="16.5" customHeight="1" x14ac:dyDescent="0.25">
      <c r="A13" s="1">
        <v>38</v>
      </c>
      <c r="B13" s="1" t="s">
        <v>29</v>
      </c>
      <c r="C13" s="2">
        <v>6608</v>
      </c>
      <c r="D13" s="3">
        <v>0.38112815780366827</v>
      </c>
      <c r="E13" s="4">
        <v>5468415</v>
      </c>
      <c r="F13" s="3">
        <v>0.37634043729457967</v>
      </c>
      <c r="G13" s="2">
        <v>17338</v>
      </c>
      <c r="H13" s="3">
        <v>0.60809483726150393</v>
      </c>
      <c r="I13" s="2">
        <v>17338</v>
      </c>
      <c r="J13" s="4">
        <v>13772588.790000001</v>
      </c>
      <c r="K13" s="3">
        <v>0.60063605738204184</v>
      </c>
      <c r="L13" s="4">
        <v>14530500.733089199</v>
      </c>
      <c r="M13" s="2">
        <v>28512</v>
      </c>
      <c r="N13" s="2">
        <v>28519</v>
      </c>
      <c r="O13" s="4">
        <v>22930006.649999999</v>
      </c>
      <c r="P13" s="4">
        <v>24003633.152554166</v>
      </c>
      <c r="R13" s="4"/>
      <c r="S13" s="4"/>
      <c r="T13" s="4"/>
      <c r="V13" s="4"/>
      <c r="W13" s="4"/>
    </row>
    <row r="14" spans="1:23" ht="16.5" customHeight="1" x14ac:dyDescent="0.25">
      <c r="A14" s="1">
        <v>39</v>
      </c>
      <c r="B14" s="1" t="s">
        <v>30</v>
      </c>
      <c r="C14" s="2">
        <v>45734</v>
      </c>
      <c r="D14" s="3">
        <v>0.56479857732111538</v>
      </c>
      <c r="E14" s="4">
        <v>30977067.68</v>
      </c>
      <c r="F14" s="3">
        <v>0.55374811404327573</v>
      </c>
      <c r="G14" s="2">
        <v>80973</v>
      </c>
      <c r="H14" s="3">
        <v>0.63783881716279767</v>
      </c>
      <c r="I14" s="2">
        <v>80974</v>
      </c>
      <c r="J14" s="4">
        <v>52850014.370000005</v>
      </c>
      <c r="K14" s="3">
        <v>0.63202219899004375</v>
      </c>
      <c r="L14" s="4">
        <v>55940719.064153999</v>
      </c>
      <c r="M14" s="2">
        <v>126949</v>
      </c>
      <c r="N14" s="2">
        <v>126970</v>
      </c>
      <c r="O14" s="4">
        <v>83620503.290000021</v>
      </c>
      <c r="P14" s="4">
        <v>87800648.310337171</v>
      </c>
      <c r="R14" s="4"/>
      <c r="S14" s="4"/>
      <c r="T14" s="4"/>
      <c r="V14" s="4"/>
      <c r="W14" s="4"/>
    </row>
    <row r="15" spans="1:23" ht="16.5" customHeight="1" x14ac:dyDescent="0.25">
      <c r="A15" s="1">
        <v>40</v>
      </c>
      <c r="B15" s="1" t="s">
        <v>31</v>
      </c>
      <c r="C15" s="2">
        <v>20257</v>
      </c>
      <c r="D15" s="3">
        <v>9.6049349935040926E-2</v>
      </c>
      <c r="E15" s="4">
        <v>10282330.33</v>
      </c>
      <c r="F15" s="3">
        <v>9.1158703086170301E-2</v>
      </c>
      <c r="G15" s="2">
        <v>210838</v>
      </c>
      <c r="H15" s="3">
        <v>0.52932079393851139</v>
      </c>
      <c r="I15" s="2">
        <v>210902</v>
      </c>
      <c r="J15" s="4">
        <v>107414654.84</v>
      </c>
      <c r="K15" s="3">
        <v>0.54852930973897174</v>
      </c>
      <c r="L15" s="4">
        <v>112795926.0267266</v>
      </c>
      <c r="M15" s="2">
        <v>398318</v>
      </c>
      <c r="N15" s="2">
        <v>398455</v>
      </c>
      <c r="O15" s="4">
        <v>195822999.67000002</v>
      </c>
      <c r="P15" s="4">
        <v>203840675.50790539</v>
      </c>
      <c r="R15" s="4"/>
      <c r="S15" s="4"/>
      <c r="T15" s="4"/>
      <c r="V15" s="4"/>
      <c r="W15" s="4"/>
    </row>
    <row r="16" spans="1:23" ht="16.5" customHeight="1" x14ac:dyDescent="0.25">
      <c r="A16" s="1">
        <v>41</v>
      </c>
      <c r="B16" s="1" t="s">
        <v>32</v>
      </c>
      <c r="C16" s="2">
        <v>132387</v>
      </c>
      <c r="D16" s="3">
        <v>0.59731991788300587</v>
      </c>
      <c r="E16" s="4">
        <v>85021939.829999998</v>
      </c>
      <c r="F16" s="3">
        <v>0.59565422161148285</v>
      </c>
      <c r="G16" s="2">
        <v>221514</v>
      </c>
      <c r="H16" s="3">
        <v>0.60201383321330049</v>
      </c>
      <c r="I16" s="2">
        <v>221635</v>
      </c>
      <c r="J16" s="4">
        <v>134344159.16</v>
      </c>
      <c r="K16" s="3">
        <v>0.5992655505768113</v>
      </c>
      <c r="L16" s="4">
        <v>142737072.52503249</v>
      </c>
      <c r="M16" s="2">
        <v>367955</v>
      </c>
      <c r="N16" s="2">
        <v>368192</v>
      </c>
      <c r="O16" s="4">
        <v>224181348.37</v>
      </c>
      <c r="P16" s="4">
        <v>236338296.09766003</v>
      </c>
      <c r="R16" s="4"/>
      <c r="S16" s="4"/>
      <c r="T16" s="4"/>
      <c r="V16" s="4"/>
      <c r="W16" s="4"/>
    </row>
    <row r="17" spans="1:23" ht="16.5" customHeight="1" x14ac:dyDescent="0.25">
      <c r="A17" s="1">
        <v>42</v>
      </c>
      <c r="B17" s="1" t="s">
        <v>33</v>
      </c>
      <c r="C17" s="2">
        <v>168493</v>
      </c>
      <c r="D17" s="3">
        <v>0.50200362887728256</v>
      </c>
      <c r="E17" s="4">
        <v>106549666.11</v>
      </c>
      <c r="F17" s="3">
        <v>0.52875267870660569</v>
      </c>
      <c r="G17" s="2">
        <v>327876</v>
      </c>
      <c r="H17" s="3">
        <v>0.58866851353462157</v>
      </c>
      <c r="I17" s="2">
        <v>335641</v>
      </c>
      <c r="J17" s="4">
        <v>189916604.62</v>
      </c>
      <c r="K17" s="3">
        <v>0.5835363588291077</v>
      </c>
      <c r="L17" s="4">
        <v>201511350.01459214</v>
      </c>
      <c r="M17" s="2">
        <v>556979</v>
      </c>
      <c r="N17" s="2">
        <v>568662</v>
      </c>
      <c r="O17" s="4">
        <v>325458048.57999992</v>
      </c>
      <c r="P17" s="4">
        <v>342601384.16268384</v>
      </c>
      <c r="R17" s="4"/>
      <c r="S17" s="4"/>
      <c r="T17" s="4"/>
      <c r="V17" s="4"/>
      <c r="W17" s="4"/>
    </row>
    <row r="18" spans="1:23" ht="16.5" customHeight="1" x14ac:dyDescent="0.25">
      <c r="A18" s="1">
        <v>43</v>
      </c>
      <c r="B18" s="1" t="s">
        <v>34</v>
      </c>
      <c r="C18" s="2">
        <v>90473</v>
      </c>
      <c r="D18" s="3">
        <v>0.42073028953022257</v>
      </c>
      <c r="E18" s="4">
        <v>39550522.649999999</v>
      </c>
      <c r="F18" s="3">
        <v>0.42653008036655471</v>
      </c>
      <c r="G18" s="2">
        <v>215018</v>
      </c>
      <c r="H18" s="3">
        <v>0.34737920293648178</v>
      </c>
      <c r="I18" s="2">
        <v>215038</v>
      </c>
      <c r="J18" s="4">
        <v>87463978.280000001</v>
      </c>
      <c r="K18" s="3">
        <v>0.39418709647280531</v>
      </c>
      <c r="L18" s="4">
        <v>92726221.362889022</v>
      </c>
      <c r="M18" s="2">
        <v>618972</v>
      </c>
      <c r="N18" s="2">
        <v>619031</v>
      </c>
      <c r="O18" s="4">
        <v>221884427.63</v>
      </c>
      <c r="P18" s="4">
        <v>233749617.37553293</v>
      </c>
      <c r="R18" s="4"/>
      <c r="S18" s="4"/>
      <c r="T18" s="4"/>
      <c r="V18" s="4"/>
      <c r="W18" s="4"/>
    </row>
    <row r="19" spans="1:23" ht="16.5" customHeight="1" x14ac:dyDescent="0.25">
      <c r="A19" s="1">
        <v>45</v>
      </c>
      <c r="B19" s="1" t="s">
        <v>35</v>
      </c>
      <c r="C19" s="2">
        <v>54675</v>
      </c>
      <c r="D19" s="3">
        <v>0.59812276421874833</v>
      </c>
      <c r="E19" s="4">
        <v>52303572.780000001</v>
      </c>
      <c r="F19" s="3">
        <v>0.60409401106336347</v>
      </c>
      <c r="G19" s="2">
        <v>91188</v>
      </c>
      <c r="H19" s="3">
        <v>0.58647457954143489</v>
      </c>
      <c r="I19" s="2">
        <v>91411</v>
      </c>
      <c r="J19" s="4">
        <v>81085578.270000026</v>
      </c>
      <c r="K19" s="3">
        <v>0.59181396008841503</v>
      </c>
      <c r="L19" s="4">
        <v>86581842.92860648</v>
      </c>
      <c r="M19" s="2">
        <v>155485</v>
      </c>
      <c r="N19" s="2">
        <v>155892</v>
      </c>
      <c r="O19" s="4">
        <v>137011939.12</v>
      </c>
      <c r="P19" s="4">
        <v>145058232.7870748</v>
      </c>
      <c r="R19" s="4"/>
      <c r="S19" s="4"/>
      <c r="T19" s="4"/>
      <c r="V19" s="4"/>
      <c r="W19" s="4"/>
    </row>
    <row r="20" spans="1:23" ht="16.5" customHeight="1" x14ac:dyDescent="0.25">
      <c r="A20" s="1">
        <v>46</v>
      </c>
      <c r="B20" s="1" t="s">
        <v>36</v>
      </c>
      <c r="C20" s="2">
        <v>156738</v>
      </c>
      <c r="D20" s="3">
        <v>0.54201031195211269</v>
      </c>
      <c r="E20" s="4">
        <v>90931351.569999993</v>
      </c>
      <c r="F20" s="3">
        <v>0.5586091638175672</v>
      </c>
      <c r="G20" s="2">
        <v>286426</v>
      </c>
      <c r="H20" s="3">
        <v>0.59933292600249422</v>
      </c>
      <c r="I20" s="2">
        <v>289179</v>
      </c>
      <c r="J20" s="4">
        <v>153451889.84</v>
      </c>
      <c r="K20" s="3">
        <v>0.60912408890862979</v>
      </c>
      <c r="L20" s="4">
        <v>162781704.02463487</v>
      </c>
      <c r="M20" s="2">
        <v>477908</v>
      </c>
      <c r="N20" s="2">
        <v>481880</v>
      </c>
      <c r="O20" s="4">
        <v>251922215.25000003</v>
      </c>
      <c r="P20" s="4">
        <v>265015019.86192337</v>
      </c>
      <c r="R20" s="4"/>
      <c r="S20" s="4"/>
      <c r="T20" s="4"/>
      <c r="V20" s="4"/>
      <c r="W20" s="4"/>
    </row>
    <row r="21" spans="1:23" ht="16.5" customHeight="1" x14ac:dyDescent="0.25">
      <c r="A21" s="1">
        <v>47</v>
      </c>
      <c r="B21" s="1" t="s">
        <v>37</v>
      </c>
      <c r="C21" s="2">
        <v>182</v>
      </c>
      <c r="D21" s="3">
        <v>3.5812672176308538E-3</v>
      </c>
      <c r="E21" s="4">
        <v>83831.12</v>
      </c>
      <c r="F21" s="3">
        <v>2.9677449398599173E-3</v>
      </c>
      <c r="G21" s="2">
        <v>50794</v>
      </c>
      <c r="H21" s="3">
        <v>0.59085463026510177</v>
      </c>
      <c r="I21" s="2">
        <v>50820</v>
      </c>
      <c r="J21" s="4">
        <v>26551543.48</v>
      </c>
      <c r="K21" s="3">
        <v>0.5833248644283362</v>
      </c>
      <c r="L21" s="4">
        <v>28247414.012592662</v>
      </c>
      <c r="M21" s="2">
        <v>85967</v>
      </c>
      <c r="N21" s="2">
        <v>86009</v>
      </c>
      <c r="O21" s="4">
        <v>45517592.509999998</v>
      </c>
      <c r="P21" s="4">
        <v>48055135.556202345</v>
      </c>
      <c r="R21" s="4"/>
      <c r="S21" s="4"/>
      <c r="T21" s="4"/>
      <c r="V21" s="4"/>
      <c r="W21" s="4"/>
    </row>
    <row r="22" spans="1:23" ht="16.5" customHeight="1" x14ac:dyDescent="0.25">
      <c r="A22" s="1">
        <v>48</v>
      </c>
      <c r="B22" s="1" t="s">
        <v>38</v>
      </c>
      <c r="C22" s="2">
        <v>150898</v>
      </c>
      <c r="D22" s="3">
        <v>0.59910589505780709</v>
      </c>
      <c r="E22" s="4">
        <v>99296077.469999999</v>
      </c>
      <c r="F22" s="3">
        <v>0.59375954864290736</v>
      </c>
      <c r="G22" s="2">
        <v>251870</v>
      </c>
      <c r="H22" s="3">
        <v>0.61475189768372751</v>
      </c>
      <c r="I22" s="2">
        <v>251872</v>
      </c>
      <c r="J22" s="4">
        <v>156582937.89000002</v>
      </c>
      <c r="K22" s="3">
        <v>0.61247162781401088</v>
      </c>
      <c r="L22" s="4">
        <v>167232809.47135994</v>
      </c>
      <c r="M22" s="2">
        <v>409710</v>
      </c>
      <c r="N22" s="2">
        <v>409831</v>
      </c>
      <c r="O22" s="4">
        <v>255657455.42999998</v>
      </c>
      <c r="P22" s="4">
        <v>270914076.43941796</v>
      </c>
      <c r="R22" s="4"/>
      <c r="S22" s="4"/>
      <c r="T22" s="4"/>
      <c r="V22" s="4"/>
      <c r="W22" s="4"/>
    </row>
    <row r="23" spans="1:23" ht="16.5" customHeight="1" x14ac:dyDescent="0.25">
      <c r="A23" s="1">
        <v>49</v>
      </c>
      <c r="B23" s="1" t="s">
        <v>39</v>
      </c>
      <c r="C23" s="2">
        <v>104485</v>
      </c>
      <c r="D23" s="3">
        <v>0.54932546817660854</v>
      </c>
      <c r="E23" s="4">
        <v>84195921.069999993</v>
      </c>
      <c r="F23" s="3">
        <v>0.55485785067034055</v>
      </c>
      <c r="G23" s="2">
        <v>188173</v>
      </c>
      <c r="H23" s="3">
        <v>0.52004045953631828</v>
      </c>
      <c r="I23" s="2">
        <v>190206</v>
      </c>
      <c r="J23" s="4">
        <v>142286229.27000001</v>
      </c>
      <c r="K23" s="3">
        <v>0.53217092888210005</v>
      </c>
      <c r="L23" s="4">
        <v>151743227.51003766</v>
      </c>
      <c r="M23" s="2">
        <v>361843</v>
      </c>
      <c r="N23" s="2">
        <v>367016</v>
      </c>
      <c r="O23" s="4">
        <v>267369413.74999994</v>
      </c>
      <c r="P23" s="4">
        <v>282551912.36054033</v>
      </c>
      <c r="R23" s="4"/>
      <c r="S23" s="4"/>
      <c r="T23" s="4"/>
      <c r="V23" s="4"/>
      <c r="W23" s="4"/>
    </row>
    <row r="24" spans="1:23" ht="16.5" customHeight="1" x14ac:dyDescent="0.25">
      <c r="A24" s="1">
        <v>50</v>
      </c>
      <c r="B24" s="1" t="s">
        <v>40</v>
      </c>
      <c r="C24" s="2">
        <v>41</v>
      </c>
      <c r="D24" s="3">
        <v>1.3149454778704297E-2</v>
      </c>
      <c r="E24" s="4">
        <v>34026.43</v>
      </c>
      <c r="F24" s="3">
        <v>1.1708653226675607E-2</v>
      </c>
      <c r="G24" s="2">
        <v>3113</v>
      </c>
      <c r="H24" s="3">
        <v>0.43236111111111108</v>
      </c>
      <c r="I24" s="2">
        <v>3118</v>
      </c>
      <c r="J24" s="4">
        <v>2697761.4599999995</v>
      </c>
      <c r="K24" s="3">
        <v>0.45033801098229803</v>
      </c>
      <c r="L24" s="4">
        <v>2906092.557466662</v>
      </c>
      <c r="M24" s="2">
        <v>7200</v>
      </c>
      <c r="N24" s="2">
        <v>7214</v>
      </c>
      <c r="O24" s="4">
        <v>5990525.7700000005</v>
      </c>
      <c r="P24" s="4">
        <v>6410736.0002706833</v>
      </c>
      <c r="R24" s="4"/>
      <c r="S24" s="4"/>
      <c r="T24" s="4"/>
      <c r="V24" s="4"/>
      <c r="W24" s="4"/>
    </row>
    <row r="25" spans="1:23" ht="16.5" customHeight="1" x14ac:dyDescent="0.25">
      <c r="A25" s="1">
        <v>51</v>
      </c>
      <c r="B25" s="1" t="s">
        <v>41</v>
      </c>
      <c r="C25" s="2">
        <v>67822</v>
      </c>
      <c r="D25" s="3">
        <v>0.15525059802451616</v>
      </c>
      <c r="E25" s="4">
        <v>42177537.920000002</v>
      </c>
      <c r="F25" s="3">
        <v>0.14293610009922406</v>
      </c>
      <c r="G25" s="2">
        <v>436674</v>
      </c>
      <c r="H25" s="3">
        <v>0.56530452141087284</v>
      </c>
      <c r="I25" s="2">
        <v>436855</v>
      </c>
      <c r="J25" s="4">
        <v>277600264.27999997</v>
      </c>
      <c r="K25" s="3">
        <v>0.55410380751689603</v>
      </c>
      <c r="L25" s="4">
        <v>295079674.69884098</v>
      </c>
      <c r="M25" s="2">
        <v>772458</v>
      </c>
      <c r="N25" s="2">
        <v>772841</v>
      </c>
      <c r="O25" s="4">
        <v>500989635</v>
      </c>
      <c r="P25" s="4">
        <v>528532245.07046479</v>
      </c>
      <c r="R25" s="4"/>
      <c r="S25" s="4"/>
      <c r="T25" s="4"/>
      <c r="V25" s="4"/>
      <c r="W25" s="4"/>
    </row>
    <row r="26" spans="1:23" ht="16.5" customHeight="1" x14ac:dyDescent="0.25">
      <c r="A26" s="1">
        <v>52</v>
      </c>
      <c r="B26" s="1" t="s">
        <v>42</v>
      </c>
      <c r="C26" s="2">
        <v>154434</v>
      </c>
      <c r="D26" s="3">
        <v>0.55150272833757108</v>
      </c>
      <c r="E26" s="4">
        <v>74635236.230000004</v>
      </c>
      <c r="F26" s="3">
        <v>0.58164299134314312</v>
      </c>
      <c r="G26" s="2">
        <v>276964</v>
      </c>
      <c r="H26" s="3">
        <v>0.60694860208361634</v>
      </c>
      <c r="I26" s="2">
        <v>280024</v>
      </c>
      <c r="J26" s="4">
        <v>119750406.45999999</v>
      </c>
      <c r="K26" s="3">
        <v>0.62623695585618033</v>
      </c>
      <c r="L26" s="4">
        <v>128317949.9122832</v>
      </c>
      <c r="M26" s="2">
        <v>456322</v>
      </c>
      <c r="N26" s="2">
        <v>461016</v>
      </c>
      <c r="O26" s="4">
        <v>191222196.86999997</v>
      </c>
      <c r="P26" s="4">
        <v>203137013.3292492</v>
      </c>
      <c r="R26" s="4"/>
      <c r="S26" s="4"/>
      <c r="T26" s="4"/>
      <c r="V26" s="4"/>
      <c r="W26" s="4"/>
    </row>
    <row r="27" spans="1:23" ht="16.5" customHeight="1" x14ac:dyDescent="0.25">
      <c r="A27" s="1">
        <v>53</v>
      </c>
      <c r="B27" s="1" t="s">
        <v>43</v>
      </c>
      <c r="C27" s="2">
        <v>67308</v>
      </c>
      <c r="D27" s="3">
        <v>0.63493920212816135</v>
      </c>
      <c r="E27" s="4">
        <v>78411661.709999993</v>
      </c>
      <c r="F27" s="3">
        <v>0.64154707168325309</v>
      </c>
      <c r="G27" s="2">
        <v>105918</v>
      </c>
      <c r="H27" s="3">
        <v>0.61670946217401179</v>
      </c>
      <c r="I27" s="2">
        <v>106007</v>
      </c>
      <c r="J27" s="4">
        <v>111770273.46999998</v>
      </c>
      <c r="K27" s="3">
        <v>0.62507258671208177</v>
      </c>
      <c r="L27" s="4">
        <v>122222772.37470375</v>
      </c>
      <c r="M27" s="2">
        <v>171747</v>
      </c>
      <c r="N27" s="2">
        <v>171937</v>
      </c>
      <c r="O27" s="4">
        <v>178811670.59</v>
      </c>
      <c r="P27" s="4">
        <v>193930312.08175659</v>
      </c>
      <c r="R27" s="4"/>
      <c r="S27" s="4"/>
      <c r="T27" s="4"/>
      <c r="V27" s="4"/>
      <c r="W27" s="4"/>
    </row>
    <row r="28" spans="1:23" ht="16.5" customHeight="1" x14ac:dyDescent="0.25">
      <c r="A28" s="1">
        <v>54</v>
      </c>
      <c r="B28" s="1" t="s">
        <v>44</v>
      </c>
      <c r="C28" s="2">
        <v>17546</v>
      </c>
      <c r="D28" s="3">
        <v>0.37200525802484841</v>
      </c>
      <c r="E28" s="4">
        <v>2830661.66</v>
      </c>
      <c r="F28" s="3">
        <v>0.37683910891432471</v>
      </c>
      <c r="G28" s="2">
        <v>47165</v>
      </c>
      <c r="H28" s="3">
        <v>0.60082037171501002</v>
      </c>
      <c r="I28" s="2">
        <v>47166</v>
      </c>
      <c r="J28" s="4">
        <v>5489141.5100000007</v>
      </c>
      <c r="K28" s="3">
        <v>0.61886836488126185</v>
      </c>
      <c r="L28" s="4">
        <v>7511592.0641972385</v>
      </c>
      <c r="M28" s="2">
        <v>78501</v>
      </c>
      <c r="N28" s="2">
        <v>78551</v>
      </c>
      <c r="O28" s="4">
        <v>8869643.0800000019</v>
      </c>
      <c r="P28" s="4">
        <v>12045719.072846165</v>
      </c>
      <c r="R28" s="4"/>
      <c r="S28" s="4"/>
      <c r="T28" s="4"/>
      <c r="V28" s="4"/>
      <c r="W28" s="4"/>
    </row>
    <row r="29" spans="1:23" ht="16.5" customHeight="1" x14ac:dyDescent="0.25">
      <c r="A29" s="1">
        <v>55</v>
      </c>
      <c r="B29" s="1" t="s">
        <v>45</v>
      </c>
      <c r="C29" s="2">
        <v>273389</v>
      </c>
      <c r="D29" s="3">
        <v>0.52033954758709944</v>
      </c>
      <c r="E29" s="4">
        <v>238259452.88999999</v>
      </c>
      <c r="F29" s="3">
        <v>0.5053224715413055</v>
      </c>
      <c r="G29" s="2">
        <v>492729</v>
      </c>
      <c r="H29" s="3">
        <v>0.51421012810143751</v>
      </c>
      <c r="I29" s="2">
        <v>525405</v>
      </c>
      <c r="J29" s="4">
        <v>424966953.69000006</v>
      </c>
      <c r="K29" s="3">
        <v>0.52710705160239135</v>
      </c>
      <c r="L29" s="4">
        <v>471499817.06389332</v>
      </c>
      <c r="M29" s="2">
        <v>958225</v>
      </c>
      <c r="N29" s="2">
        <v>1023472</v>
      </c>
      <c r="O29" s="4">
        <v>806225134.72000015</v>
      </c>
      <c r="P29" s="4">
        <v>889828011.5470171</v>
      </c>
      <c r="R29" s="4"/>
      <c r="S29" s="4"/>
      <c r="T29" s="4"/>
      <c r="V29" s="4"/>
      <c r="W29" s="4"/>
    </row>
    <row r="30" spans="1:23" ht="16.5" customHeight="1" x14ac:dyDescent="0.25">
      <c r="A30" s="1">
        <v>57</v>
      </c>
      <c r="B30" s="1" t="s">
        <v>46</v>
      </c>
      <c r="C30" s="2">
        <v>152853</v>
      </c>
      <c r="D30" s="3">
        <v>0.50331585948921931</v>
      </c>
      <c r="E30" s="4">
        <v>69240274.969999999</v>
      </c>
      <c r="F30" s="3">
        <v>0.50766472785043681</v>
      </c>
      <c r="G30" s="2">
        <v>297681</v>
      </c>
      <c r="H30" s="3">
        <v>0.48496385754153082</v>
      </c>
      <c r="I30" s="2">
        <v>303692</v>
      </c>
      <c r="J30" s="4">
        <v>129660783.74000001</v>
      </c>
      <c r="K30" s="3">
        <v>0.49090651640004285</v>
      </c>
      <c r="L30" s="4">
        <v>136389769.01778939</v>
      </c>
      <c r="M30" s="2">
        <v>613821</v>
      </c>
      <c r="N30" s="2">
        <v>625948</v>
      </c>
      <c r="O30" s="4">
        <v>264125203.90000001</v>
      </c>
      <c r="P30" s="4">
        <v>275833908.37733519</v>
      </c>
      <c r="R30" s="4"/>
      <c r="S30" s="4"/>
      <c r="T30" s="4"/>
      <c r="V30" s="4"/>
      <c r="W30" s="4"/>
    </row>
    <row r="31" spans="1:23" ht="16.5" customHeight="1" x14ac:dyDescent="0.25">
      <c r="A31" s="1">
        <v>58</v>
      </c>
      <c r="B31" s="1" t="s">
        <v>47</v>
      </c>
      <c r="C31" s="2">
        <v>1193</v>
      </c>
      <c r="D31" s="3">
        <v>0.60867346938775513</v>
      </c>
      <c r="E31" s="4">
        <v>895480.53</v>
      </c>
      <c r="F31" s="3">
        <v>0.62675038714162945</v>
      </c>
      <c r="G31" s="2">
        <v>1934</v>
      </c>
      <c r="H31" s="3">
        <v>0.46794096298088556</v>
      </c>
      <c r="I31" s="2">
        <v>1960</v>
      </c>
      <c r="J31" s="4">
        <v>1286546.4299999995</v>
      </c>
      <c r="K31" s="3">
        <v>0.48788548037177271</v>
      </c>
      <c r="L31" s="4">
        <v>1428767.4142236221</v>
      </c>
      <c r="M31" s="2">
        <v>4133</v>
      </c>
      <c r="N31" s="2">
        <v>4192</v>
      </c>
      <c r="O31" s="4">
        <v>2636984.4599999995</v>
      </c>
      <c r="P31" s="4">
        <v>2921723.0164161897</v>
      </c>
      <c r="R31" s="4"/>
      <c r="S31" s="4"/>
      <c r="T31" s="4"/>
      <c r="V31" s="4"/>
      <c r="W31" s="4"/>
    </row>
    <row r="32" spans="1:23" ht="16.5" customHeight="1" x14ac:dyDescent="0.25">
      <c r="A32" s="1">
        <v>59</v>
      </c>
      <c r="B32" s="1" t="s">
        <v>48</v>
      </c>
      <c r="C32" s="2">
        <v>1</v>
      </c>
      <c r="D32" s="3">
        <v>1</v>
      </c>
      <c r="E32" s="4">
        <v>258.23</v>
      </c>
      <c r="F32" s="3"/>
      <c r="G32" s="2">
        <v>1</v>
      </c>
      <c r="H32" s="3">
        <v>1</v>
      </c>
      <c r="I32" s="2">
        <v>1</v>
      </c>
      <c r="J32" s="4">
        <v>0</v>
      </c>
      <c r="K32" s="3">
        <v>0</v>
      </c>
      <c r="L32" s="4">
        <v>0</v>
      </c>
      <c r="M32" s="2">
        <v>1</v>
      </c>
      <c r="N32" s="2">
        <v>1</v>
      </c>
      <c r="O32" s="4">
        <v>188.72000000000003</v>
      </c>
      <c r="P32" s="4">
        <v>256.94748320839892</v>
      </c>
      <c r="R32" s="4"/>
      <c r="S32" s="4"/>
      <c r="T32" s="4"/>
      <c r="V32" s="4"/>
      <c r="W32" s="4"/>
    </row>
    <row r="33" spans="1:23" ht="16.5" customHeight="1" x14ac:dyDescent="0.25">
      <c r="A33" s="1">
        <v>60</v>
      </c>
      <c r="B33" s="1" t="s">
        <v>49</v>
      </c>
      <c r="C33" s="2">
        <v>52</v>
      </c>
      <c r="D33" s="3">
        <v>0.25742574257425743</v>
      </c>
      <c r="E33" s="4">
        <v>39538.230000000003</v>
      </c>
      <c r="F33" s="3">
        <v>0.20762830421258041</v>
      </c>
      <c r="G33" s="2">
        <v>202</v>
      </c>
      <c r="H33" s="3">
        <v>0.27077747989276141</v>
      </c>
      <c r="I33" s="2">
        <v>202</v>
      </c>
      <c r="J33" s="4">
        <v>150430.06999999998</v>
      </c>
      <c r="K33" s="3">
        <v>0.31822856500603963</v>
      </c>
      <c r="L33" s="4">
        <v>190427.93876271683</v>
      </c>
      <c r="M33" s="2">
        <v>746</v>
      </c>
      <c r="N33" s="2">
        <v>747</v>
      </c>
      <c r="O33" s="4">
        <v>472710.76999999979</v>
      </c>
      <c r="P33" s="4">
        <v>583019.44666812057</v>
      </c>
      <c r="R33" s="4"/>
      <c r="S33" s="4"/>
      <c r="T33" s="4"/>
      <c r="V33" s="4"/>
      <c r="W33" s="4"/>
    </row>
    <row r="34" spans="1:23" ht="16.5" customHeight="1" x14ac:dyDescent="0.25">
      <c r="A34" s="1">
        <v>61</v>
      </c>
      <c r="B34" s="1" t="s">
        <v>50</v>
      </c>
      <c r="C34" s="2">
        <v>13782</v>
      </c>
      <c r="D34" s="3">
        <v>0.60057521352623322</v>
      </c>
      <c r="E34" s="4">
        <v>33434172.300000001</v>
      </c>
      <c r="F34" s="3">
        <v>0.60281915057267366</v>
      </c>
      <c r="G34" s="2">
        <v>22796</v>
      </c>
      <c r="H34" s="3">
        <v>0.6090790071338873</v>
      </c>
      <c r="I34" s="2">
        <v>22948</v>
      </c>
      <c r="J34" s="4">
        <v>47586705.659999996</v>
      </c>
      <c r="K34" s="3">
        <v>0.61810523209677193</v>
      </c>
      <c r="L34" s="4">
        <v>55463022.812460072</v>
      </c>
      <c r="M34" s="2">
        <v>37427</v>
      </c>
      <c r="N34" s="2">
        <v>37755</v>
      </c>
      <c r="O34" s="4">
        <v>76988032.439999983</v>
      </c>
      <c r="P34" s="4">
        <v>89160352.645698652</v>
      </c>
      <c r="R34" s="4"/>
      <c r="S34" s="4"/>
      <c r="T34" s="4"/>
      <c r="V34" s="4"/>
      <c r="W34" s="4"/>
    </row>
    <row r="35" spans="1:23" ht="16.5" customHeight="1" x14ac:dyDescent="0.25">
      <c r="A35" s="1">
        <v>62</v>
      </c>
      <c r="B35" s="1" t="s">
        <v>51</v>
      </c>
      <c r="C35" s="2">
        <v>4280</v>
      </c>
      <c r="D35" s="3">
        <v>7.067954751878458E-2</v>
      </c>
      <c r="E35" s="4">
        <v>2743505.3</v>
      </c>
      <c r="F35" s="3">
        <v>6.636024907817191E-2</v>
      </c>
      <c r="G35" s="2">
        <v>60372</v>
      </c>
      <c r="H35" s="3">
        <v>0.69246650761607631</v>
      </c>
      <c r="I35" s="2">
        <v>60555</v>
      </c>
      <c r="J35" s="4">
        <v>38849837.280000001</v>
      </c>
      <c r="K35" s="3">
        <v>0.67904198988688069</v>
      </c>
      <c r="L35" s="4">
        <v>41342601.001514778</v>
      </c>
      <c r="M35" s="2">
        <v>87184</v>
      </c>
      <c r="N35" s="2">
        <v>87446</v>
      </c>
      <c r="O35" s="4">
        <v>57212717.11999999</v>
      </c>
      <c r="P35" s="4">
        <v>60416068.350812152</v>
      </c>
      <c r="R35" s="4"/>
      <c r="S35" s="4"/>
      <c r="T35" s="4"/>
      <c r="V35" s="4"/>
      <c r="W35" s="4"/>
    </row>
    <row r="36" spans="1:23" ht="16.5" customHeight="1" x14ac:dyDescent="0.25">
      <c r="A36" s="1">
        <v>63</v>
      </c>
      <c r="B36" s="1" t="s">
        <v>52</v>
      </c>
      <c r="C36" s="2">
        <v>7079</v>
      </c>
      <c r="D36" s="3">
        <v>0.14654494265722684</v>
      </c>
      <c r="E36" s="4">
        <v>6498335.6299999999</v>
      </c>
      <c r="F36" s="3">
        <v>0.14199509934090307</v>
      </c>
      <c r="G36" s="2">
        <v>48303</v>
      </c>
      <c r="H36" s="3">
        <v>0.64243818745261816</v>
      </c>
      <c r="I36" s="2">
        <v>48306</v>
      </c>
      <c r="J36" s="4">
        <v>42024436.719999991</v>
      </c>
      <c r="K36" s="3">
        <v>0.64622093578790818</v>
      </c>
      <c r="L36" s="4">
        <v>45764506.382003643</v>
      </c>
      <c r="M36" s="2">
        <v>75187</v>
      </c>
      <c r="N36" s="2">
        <v>75214</v>
      </c>
      <c r="O36" s="4">
        <v>65031066.610000007</v>
      </c>
      <c r="P36" s="4">
        <v>70293526.897581503</v>
      </c>
      <c r="R36" s="4"/>
      <c r="S36" s="4"/>
      <c r="T36" s="4"/>
      <c r="V36" s="4"/>
      <c r="W36" s="4"/>
    </row>
    <row r="37" spans="1:23" ht="16.5" customHeight="1" x14ac:dyDescent="0.25">
      <c r="A37" s="1">
        <v>64</v>
      </c>
      <c r="B37" s="1" t="s">
        <v>53</v>
      </c>
      <c r="C37" s="2">
        <v>0</v>
      </c>
      <c r="D37" s="3">
        <v>0</v>
      </c>
      <c r="E37" s="4">
        <v>0</v>
      </c>
      <c r="F37" s="3"/>
      <c r="G37" s="2">
        <v>1</v>
      </c>
      <c r="H37" s="3">
        <v>1</v>
      </c>
      <c r="I37" s="2">
        <v>1</v>
      </c>
      <c r="J37" s="4">
        <v>0</v>
      </c>
      <c r="K37" s="3">
        <v>0</v>
      </c>
      <c r="L37" s="4">
        <v>0</v>
      </c>
      <c r="M37" s="2">
        <v>1</v>
      </c>
      <c r="N37" s="2">
        <v>1</v>
      </c>
      <c r="O37" s="4">
        <v>0</v>
      </c>
      <c r="P37" s="4">
        <v>0</v>
      </c>
      <c r="R37" s="4"/>
      <c r="S37" s="4"/>
      <c r="T37" s="4"/>
      <c r="V37" s="4"/>
      <c r="W37" s="4"/>
    </row>
    <row r="38" spans="1:23" ht="16.5" customHeight="1" x14ac:dyDescent="0.25">
      <c r="A38" s="1">
        <v>66</v>
      </c>
      <c r="B38" s="1" t="s">
        <v>54</v>
      </c>
      <c r="C38" s="2">
        <v>321</v>
      </c>
      <c r="D38" s="3">
        <v>2.0143072289156627E-2</v>
      </c>
      <c r="E38" s="4">
        <v>338355.5</v>
      </c>
      <c r="F38" s="3">
        <v>1.935403519567962E-2</v>
      </c>
      <c r="G38" s="2">
        <v>15932</v>
      </c>
      <c r="H38" s="3">
        <v>0.33925301307440059</v>
      </c>
      <c r="I38" s="2">
        <v>15936</v>
      </c>
      <c r="J38" s="4">
        <v>15048200.820000002</v>
      </c>
      <c r="K38" s="3">
        <v>0.3515982282792362</v>
      </c>
      <c r="L38" s="4">
        <v>17482426.614349172</v>
      </c>
      <c r="M38" s="2">
        <v>46962</v>
      </c>
      <c r="N38" s="2">
        <v>46989</v>
      </c>
      <c r="O38" s="4">
        <v>42799421.640000001</v>
      </c>
      <c r="P38" s="4">
        <v>49340243.164935589</v>
      </c>
      <c r="R38" s="4"/>
      <c r="S38" s="4"/>
      <c r="T38" s="4"/>
      <c r="V38" s="4"/>
      <c r="W38" s="4"/>
    </row>
    <row r="39" spans="1:23" ht="16.5" customHeight="1" x14ac:dyDescent="0.25">
      <c r="A39" s="1">
        <v>69</v>
      </c>
      <c r="B39" s="1" t="s">
        <v>55</v>
      </c>
      <c r="C39" s="2">
        <v>70</v>
      </c>
      <c r="D39" s="3">
        <v>0.48275862068965519</v>
      </c>
      <c r="E39" s="4">
        <v>11925.78</v>
      </c>
      <c r="F39" s="3">
        <v>0.47262792340783066</v>
      </c>
      <c r="G39" s="2">
        <v>145</v>
      </c>
      <c r="H39" s="3">
        <v>0.24369747899159663</v>
      </c>
      <c r="I39" s="2">
        <v>145</v>
      </c>
      <c r="J39" s="4">
        <v>18365.810000000005</v>
      </c>
      <c r="K39" s="3">
        <v>0.25655517404192435</v>
      </c>
      <c r="L39" s="4">
        <v>25232.914538799359</v>
      </c>
      <c r="M39" s="2">
        <v>595</v>
      </c>
      <c r="N39" s="2">
        <v>595</v>
      </c>
      <c r="O39" s="4">
        <v>71586.2</v>
      </c>
      <c r="P39" s="4">
        <v>97609.337911175186</v>
      </c>
      <c r="R39" s="4"/>
      <c r="S39" s="4"/>
      <c r="T39" s="4"/>
      <c r="V39" s="4"/>
      <c r="W39" s="4"/>
    </row>
    <row r="40" spans="1:23" ht="16.5" customHeight="1" x14ac:dyDescent="0.25">
      <c r="A40" s="1">
        <v>72</v>
      </c>
      <c r="B40" s="1" t="s">
        <v>56</v>
      </c>
      <c r="C40" s="2">
        <v>102</v>
      </c>
      <c r="D40" s="3">
        <v>0.37090909090909091</v>
      </c>
      <c r="E40" s="4">
        <v>13704.37</v>
      </c>
      <c r="F40" s="3">
        <v>0.29432002343365171</v>
      </c>
      <c r="G40" s="2">
        <v>275</v>
      </c>
      <c r="H40" s="3">
        <v>0.55443548387096775</v>
      </c>
      <c r="I40" s="2">
        <v>275</v>
      </c>
      <c r="J40" s="4">
        <v>38189.480000000003</v>
      </c>
      <c r="K40" s="3">
        <v>0.2460711997606653</v>
      </c>
      <c r="L40" s="4">
        <v>46562.819070614016</v>
      </c>
      <c r="M40" s="2">
        <v>496</v>
      </c>
      <c r="N40" s="2">
        <v>496</v>
      </c>
      <c r="O40" s="4">
        <v>155196.87</v>
      </c>
      <c r="P40" s="4">
        <v>195900.14444130287</v>
      </c>
      <c r="R40" s="4"/>
      <c r="S40" s="4"/>
      <c r="T40" s="4"/>
      <c r="V40" s="4"/>
      <c r="W40" s="4"/>
    </row>
    <row r="41" spans="1:23" ht="16.5" customHeight="1" x14ac:dyDescent="0.25">
      <c r="A41" s="1">
        <v>74</v>
      </c>
      <c r="B41" s="1" t="s">
        <v>57</v>
      </c>
      <c r="C41" s="2">
        <v>1</v>
      </c>
      <c r="D41" s="3">
        <v>1</v>
      </c>
      <c r="E41" s="4">
        <v>200.71</v>
      </c>
      <c r="F41" s="3"/>
      <c r="G41" s="2">
        <v>1</v>
      </c>
      <c r="H41" s="3">
        <v>0.5</v>
      </c>
      <c r="I41" s="2">
        <v>1</v>
      </c>
      <c r="J41" s="4">
        <v>0</v>
      </c>
      <c r="K41" s="3">
        <v>0</v>
      </c>
      <c r="L41" s="4">
        <v>0</v>
      </c>
      <c r="M41" s="2">
        <v>2</v>
      </c>
      <c r="N41" s="2">
        <v>2</v>
      </c>
      <c r="O41" s="4">
        <v>437.70999999999992</v>
      </c>
      <c r="P41" s="4">
        <v>595.95423312393109</v>
      </c>
      <c r="R41" s="4"/>
      <c r="S41" s="4"/>
      <c r="T41" s="4"/>
      <c r="V41" s="4"/>
      <c r="W41" s="4"/>
    </row>
    <row r="42" spans="1:23" ht="16.5" customHeight="1" x14ac:dyDescent="0.25">
      <c r="A42" s="1">
        <v>78</v>
      </c>
      <c r="B42" s="1" t="s">
        <v>58</v>
      </c>
      <c r="C42" s="2">
        <v>66866</v>
      </c>
      <c r="D42" s="3">
        <v>0.4959907427325258</v>
      </c>
      <c r="E42" s="4">
        <v>58034826.600000001</v>
      </c>
      <c r="F42" s="3">
        <v>0.4710146724723015</v>
      </c>
      <c r="G42" s="2">
        <v>134554</v>
      </c>
      <c r="H42" s="3">
        <v>0.39689572173584725</v>
      </c>
      <c r="I42" s="2">
        <v>134813</v>
      </c>
      <c r="J42" s="4">
        <v>110523242.33</v>
      </c>
      <c r="K42" s="3">
        <v>0.38352089700811948</v>
      </c>
      <c r="L42" s="4">
        <v>123212354.07674651</v>
      </c>
      <c r="M42" s="2">
        <v>339016</v>
      </c>
      <c r="N42" s="2">
        <v>339924</v>
      </c>
      <c r="O42" s="4">
        <v>288180496.00999999</v>
      </c>
      <c r="P42" s="4">
        <v>325408331.18636292</v>
      </c>
      <c r="R42" s="4"/>
      <c r="S42" s="4"/>
      <c r="T42" s="4"/>
      <c r="V42" s="4"/>
      <c r="W42" s="4"/>
    </row>
    <row r="43" spans="1:23" ht="16.5" customHeight="1" x14ac:dyDescent="0.25">
      <c r="A43" s="1">
        <v>79</v>
      </c>
      <c r="B43" s="1" t="s">
        <v>59</v>
      </c>
      <c r="C43" s="2">
        <v>45023</v>
      </c>
      <c r="D43" s="3">
        <v>9.9851851194726962E-2</v>
      </c>
      <c r="E43" s="4">
        <v>68205766.579999998</v>
      </c>
      <c r="F43" s="3">
        <v>9.8627839003931891E-2</v>
      </c>
      <c r="G43" s="2">
        <v>448812</v>
      </c>
      <c r="H43" s="3">
        <v>0.26033284357883124</v>
      </c>
      <c r="I43" s="2">
        <v>450898</v>
      </c>
      <c r="J43" s="4">
        <v>596393400.96000004</v>
      </c>
      <c r="K43" s="3">
        <v>0.28229016166238752</v>
      </c>
      <c r="L43" s="4">
        <v>691546801.27667511</v>
      </c>
      <c r="M43" s="2">
        <v>1723993</v>
      </c>
      <c r="N43" s="2">
        <v>1732173</v>
      </c>
      <c r="O43" s="4">
        <v>2112696374.0000005</v>
      </c>
      <c r="P43" s="4">
        <v>2440345431.2053185</v>
      </c>
      <c r="R43" s="4"/>
      <c r="S43" s="4"/>
      <c r="T43" s="4"/>
      <c r="V43" s="4"/>
      <c r="W43" s="4"/>
    </row>
    <row r="44" spans="1:23" ht="16.5" customHeight="1" x14ac:dyDescent="0.25">
      <c r="A44" s="1">
        <v>90</v>
      </c>
      <c r="B44" s="1" t="s">
        <v>60</v>
      </c>
      <c r="C44" s="2">
        <v>43</v>
      </c>
      <c r="D44" s="3">
        <v>0.43</v>
      </c>
      <c r="E44" s="4">
        <v>9744.24</v>
      </c>
      <c r="F44" s="3">
        <v>0.46467379798555103</v>
      </c>
      <c r="G44" s="2">
        <v>100</v>
      </c>
      <c r="H44" s="3">
        <v>0.23474178403755869</v>
      </c>
      <c r="I44" s="2">
        <v>100</v>
      </c>
      <c r="J44" s="4">
        <v>15508.679999999998</v>
      </c>
      <c r="K44" s="3">
        <v>0.24954375143005081</v>
      </c>
      <c r="L44" s="4">
        <v>20970.065543276007</v>
      </c>
      <c r="M44" s="2">
        <v>426</v>
      </c>
      <c r="N44" s="2">
        <v>426</v>
      </c>
      <c r="O44" s="4">
        <v>62148.14</v>
      </c>
      <c r="P44" s="4">
        <v>83398.19</v>
      </c>
    </row>
    <row r="45" spans="1:23" ht="16.5" customHeight="1" x14ac:dyDescent="0.25">
      <c r="A45" s="1">
        <v>96</v>
      </c>
      <c r="B45" s="1" t="s">
        <v>61</v>
      </c>
      <c r="C45" s="2">
        <v>107358</v>
      </c>
      <c r="D45" s="3">
        <v>0.42235169616548185</v>
      </c>
      <c r="E45" s="4">
        <v>129865253.91</v>
      </c>
      <c r="F45" s="3">
        <v>0.41635420922697014</v>
      </c>
      <c r="G45" s="2">
        <v>254018</v>
      </c>
      <c r="H45" s="3">
        <v>0.51191426245233895</v>
      </c>
      <c r="I45" s="2">
        <v>254191</v>
      </c>
      <c r="J45" s="4">
        <v>281126688.24000001</v>
      </c>
      <c r="K45" s="3">
        <v>0.55396812158434061</v>
      </c>
      <c r="L45" s="4">
        <v>311910510.40679073</v>
      </c>
      <c r="M45" s="2">
        <v>496212</v>
      </c>
      <c r="N45" s="2">
        <v>496799</v>
      </c>
      <c r="O45" s="4">
        <v>507478097.17999989</v>
      </c>
      <c r="P45" s="4">
        <v>562453014.27251029</v>
      </c>
    </row>
    <row r="46" spans="1:23" ht="16.5" customHeight="1" x14ac:dyDescent="0.25">
      <c r="A46" s="1">
        <v>97</v>
      </c>
      <c r="B46" s="1" t="s">
        <v>62</v>
      </c>
      <c r="C46" s="2">
        <v>0</v>
      </c>
      <c r="D46" s="3">
        <v>0</v>
      </c>
      <c r="E46" s="4">
        <v>2562.0500000000002</v>
      </c>
      <c r="F46" s="3">
        <v>1.1192487776988881E-3</v>
      </c>
      <c r="G46" s="2">
        <v>2634</v>
      </c>
      <c r="H46" s="3">
        <v>0.33447619047619048</v>
      </c>
      <c r="I46" s="2">
        <v>2634</v>
      </c>
      <c r="J46" s="4">
        <v>1981323.27</v>
      </c>
      <c r="K46" s="3">
        <v>0.37582618002988949</v>
      </c>
      <c r="L46" s="4">
        <v>2289080.0070985374</v>
      </c>
      <c r="M46" s="2">
        <v>7875</v>
      </c>
      <c r="N46" s="2">
        <v>7880</v>
      </c>
      <c r="O46" s="4">
        <v>5271913.919999999</v>
      </c>
      <c r="P46" s="4">
        <v>6064397.3288291181</v>
      </c>
    </row>
    <row r="47" spans="1:23" ht="16.5" customHeight="1" x14ac:dyDescent="0.25">
      <c r="A47" s="1"/>
      <c r="B47" s="1" t="s">
        <v>63</v>
      </c>
      <c r="C47" s="1" t="s">
        <v>64</v>
      </c>
      <c r="D47" s="1" t="s">
        <v>64</v>
      </c>
      <c r="E47" s="4">
        <f>SUBTOTAL(109,VALORES!$E$3:$E$46)</f>
        <v>1599377854.7299998</v>
      </c>
      <c r="F47" s="3">
        <f>VALORES!$E$47/VALORES!$L$47</f>
        <v>0.38841317131698028</v>
      </c>
      <c r="G47" s="5" t="s">
        <v>65</v>
      </c>
      <c r="H47" s="6" t="s">
        <v>66</v>
      </c>
      <c r="I47" s="5" t="s">
        <v>67</v>
      </c>
      <c r="J47" s="7">
        <f>SUBTOTAL(109,VALORES!$J$3:$J$46)</f>
        <v>3780577544.4899993</v>
      </c>
      <c r="K47" s="6" t="s">
        <v>68</v>
      </c>
      <c r="L47" s="7">
        <f>SUBTOTAL(109,VALORES!$L$3:$L$46)</f>
        <v>4117723014.6625557</v>
      </c>
      <c r="M47" s="5" t="s">
        <v>69</v>
      </c>
      <c r="N47" s="5" t="s">
        <v>70</v>
      </c>
      <c r="O47" s="7">
        <f>SUBTOTAL(109,VALORES!$O$3:$O$46)</f>
        <v>7929491397.5800009</v>
      </c>
      <c r="P47" s="7">
        <f>SUBTOTAL(109,VALORES!$P$3:$P$46)</f>
        <v>8667332034.1256409</v>
      </c>
    </row>
    <row r="48" spans="1:23" ht="16.5" customHeight="1" x14ac:dyDescent="0.25">
      <c r="L48" s="4"/>
    </row>
    <row r="49" spans="8:12" ht="16.5" customHeight="1" x14ac:dyDescent="0.25">
      <c r="L49" s="4"/>
    </row>
    <row r="50" spans="8:12" ht="16.5" customHeight="1" x14ac:dyDescent="0.25">
      <c r="H50" s="4"/>
      <c r="K50" s="4"/>
    </row>
    <row r="51" spans="8:12" ht="16.5" customHeight="1" x14ac:dyDescent="0.25"/>
    <row r="52" spans="8:12" ht="16.5" customHeight="1" x14ac:dyDescent="0.25">
      <c r="L52" s="4"/>
    </row>
    <row r="53" spans="8:12" ht="16.5" customHeight="1" x14ac:dyDescent="0.25"/>
    <row r="54" spans="8:12" ht="16.5" customHeight="1" x14ac:dyDescent="0.25">
      <c r="I54" s="2"/>
    </row>
    <row r="55" spans="8:12" ht="16.5" customHeight="1" x14ac:dyDescent="0.25"/>
    <row r="56" spans="8:12" ht="16.5" customHeight="1" x14ac:dyDescent="0.25"/>
    <row r="57" spans="8:12" ht="16.5" customHeight="1" x14ac:dyDescent="0.25"/>
    <row r="58" spans="8:12" ht="16.5" customHeight="1" x14ac:dyDescent="0.25"/>
    <row r="59" spans="8:12" ht="16.5" customHeight="1" x14ac:dyDescent="0.25"/>
    <row r="60" spans="8:12" ht="16.5" customHeight="1" x14ac:dyDescent="0.25"/>
    <row r="61" spans="8:12" ht="16.5" customHeight="1" x14ac:dyDescent="0.25"/>
    <row r="62" spans="8:12" ht="16.5" customHeight="1" x14ac:dyDescent="0.25"/>
    <row r="63" spans="8:12" ht="16.5" customHeight="1" x14ac:dyDescent="0.25">
      <c r="J63" s="8"/>
      <c r="K63" s="8"/>
    </row>
    <row r="64" spans="8:12" ht="16.5" customHeight="1" x14ac:dyDescent="0.25">
      <c r="J64" s="8"/>
      <c r="K64" s="8"/>
    </row>
    <row r="65" spans="10:11" ht="16.5" customHeight="1" x14ac:dyDescent="0.25">
      <c r="J65" s="8"/>
      <c r="K65" s="8"/>
    </row>
    <row r="66" spans="10:11" ht="16.5" customHeight="1" x14ac:dyDescent="0.25">
      <c r="J66" s="8"/>
      <c r="K66" s="8"/>
    </row>
    <row r="67" spans="10:11" ht="16.5" customHeight="1" x14ac:dyDescent="0.25">
      <c r="J67" s="8"/>
      <c r="K67" s="8"/>
    </row>
    <row r="68" spans="10:11" ht="16.5" customHeight="1" x14ac:dyDescent="0.25">
      <c r="J68" s="8"/>
      <c r="K68" s="8"/>
    </row>
    <row r="69" spans="10:11" ht="16.5" customHeight="1" x14ac:dyDescent="0.25"/>
    <row r="70" spans="10:11" ht="16.5" customHeight="1" x14ac:dyDescent="0.25"/>
    <row r="71" spans="10:11" ht="16.5" customHeight="1" x14ac:dyDescent="0.25"/>
    <row r="72" spans="10:11" ht="16.5" customHeight="1" x14ac:dyDescent="0.25"/>
    <row r="73" spans="10:11" ht="16.5" customHeight="1" x14ac:dyDescent="0.25"/>
    <row r="74" spans="10:11" ht="16.5" customHeight="1" x14ac:dyDescent="0.25"/>
    <row r="75" spans="10:11" ht="16.5" customHeight="1" x14ac:dyDescent="0.25"/>
    <row r="76" spans="10:11" ht="16.5" customHeight="1" x14ac:dyDescent="0.25"/>
    <row r="77" spans="10:11" ht="16.5" customHeight="1" x14ac:dyDescent="0.25"/>
    <row r="78" spans="10:11" ht="16.5" customHeight="1" x14ac:dyDescent="0.25"/>
    <row r="79" spans="10:11" ht="16.5" customHeight="1" x14ac:dyDescent="0.25"/>
    <row r="80" spans="10:11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</sheetData>
  <mergeCells count="3">
    <mergeCell ref="G1:L1"/>
    <mergeCell ref="M1:P1"/>
    <mergeCell ref="C1:F1"/>
  </mergeCells>
  <conditionalFormatting sqref="A3:A46">
    <cfRule type="expression" dxfId="4" priority="1">
      <formula>$R3="SIM"</formula>
    </cfRule>
  </conditionalFormatting>
  <conditionalFormatting sqref="B3:B43">
    <cfRule type="expression" dxfId="3" priority="2">
      <formula>$R3="SIM"</formula>
    </cfRule>
  </conditionalFormatting>
  <conditionalFormatting sqref="C17:C43 G17:G43">
    <cfRule type="expression" dxfId="2" priority="3">
      <formula>$R17="SIM"</formula>
    </cfRule>
  </conditionalFormatting>
  <conditionalFormatting sqref="E17:E43">
    <cfRule type="expression" dxfId="1" priority="4">
      <formula>$R17="SIM"</formula>
    </cfRule>
  </conditionalFormatting>
  <conditionalFormatting sqref="I17:I43">
    <cfRule type="expression" dxfId="0" priority="5">
      <formula>$R17="SIM"</formula>
    </cfRule>
  </conditionalFormatting>
  <pageMargins left="0.511811024" right="0.511811024" top="0.78740157499999996" bottom="0.78740157499999996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"/>
  <sheetViews>
    <sheetView workbookViewId="0">
      <pane xSplit="1" topLeftCell="B1" activePane="topRight" state="frozen"/>
      <selection pane="topRight" activeCell="A34" sqref="A34"/>
    </sheetView>
  </sheetViews>
  <sheetFormatPr defaultColWidth="12.625" defaultRowHeight="15" customHeight="1" x14ac:dyDescent="0.25"/>
  <cols>
    <col min="1" max="1" width="10.875" customWidth="1"/>
    <col min="2" max="2" width="20" customWidth="1"/>
    <col min="3" max="3" width="92.875" customWidth="1"/>
    <col min="4" max="4" width="18.5" customWidth="1"/>
    <col min="5" max="5" width="14.5" customWidth="1"/>
    <col min="6" max="6" width="14.25" customWidth="1"/>
    <col min="7" max="7" width="17.5" customWidth="1"/>
    <col min="8" max="8" width="11.375" customWidth="1"/>
    <col min="9" max="9" width="16.125" customWidth="1"/>
    <col min="10" max="10" width="18.375" customWidth="1"/>
    <col min="11" max="11" width="19.625" customWidth="1"/>
    <col min="12" max="12" width="16.625" customWidth="1"/>
    <col min="13" max="13" width="18.375" customWidth="1"/>
    <col min="14" max="14" width="16.625" customWidth="1"/>
    <col min="15" max="15" width="20.5" customWidth="1"/>
    <col min="16" max="16" width="19.375" customWidth="1"/>
    <col min="17" max="18" width="14.5" customWidth="1"/>
    <col min="19" max="19" width="14" customWidth="1"/>
    <col min="20" max="20" width="15.25" customWidth="1"/>
    <col min="21" max="21" width="16.625" customWidth="1"/>
    <col min="22" max="22" width="20.125" customWidth="1"/>
    <col min="23" max="23" width="51.875" bestFit="1" customWidth="1"/>
    <col min="24" max="24" width="42.5" customWidth="1"/>
    <col min="25" max="25" width="62.5" customWidth="1"/>
    <col min="26" max="26" width="34.125" customWidth="1"/>
    <col min="27" max="27" width="39" customWidth="1"/>
  </cols>
  <sheetData>
    <row r="1" spans="1:27" ht="16.5" customHeight="1" x14ac:dyDescent="0.25">
      <c r="D1" s="28" t="s">
        <v>71</v>
      </c>
      <c r="E1" s="26"/>
      <c r="F1" s="26"/>
      <c r="G1" s="26"/>
      <c r="H1" s="26"/>
      <c r="I1" s="26"/>
      <c r="J1" s="26"/>
      <c r="K1" s="29" t="s">
        <v>72</v>
      </c>
      <c r="L1" s="26"/>
      <c r="M1" s="26"/>
      <c r="N1" s="26"/>
      <c r="O1" s="26"/>
      <c r="P1" s="26"/>
      <c r="Q1" s="30" t="s">
        <v>73</v>
      </c>
      <c r="R1" s="26"/>
      <c r="S1" s="26"/>
      <c r="T1" s="26"/>
      <c r="U1" s="26"/>
      <c r="V1" s="26"/>
      <c r="W1" s="31" t="s">
        <v>74</v>
      </c>
      <c r="X1" s="26"/>
      <c r="Y1" s="26"/>
      <c r="Z1" s="26"/>
      <c r="AA1" s="26"/>
    </row>
    <row r="2" spans="1:27" ht="16.5" customHeight="1" x14ac:dyDescent="0.25">
      <c r="A2" s="1" t="s">
        <v>3</v>
      </c>
      <c r="B2" s="1" t="s">
        <v>4</v>
      </c>
      <c r="C2" s="1" t="s">
        <v>75</v>
      </c>
      <c r="D2" s="1" t="s">
        <v>76</v>
      </c>
      <c r="E2" s="1" t="s">
        <v>77</v>
      </c>
      <c r="F2" s="1" t="s">
        <v>78</v>
      </c>
      <c r="G2" s="1" t="s">
        <v>79</v>
      </c>
      <c r="H2" s="1" t="s">
        <v>63</v>
      </c>
      <c r="I2" s="1" t="s">
        <v>80</v>
      </c>
      <c r="J2" s="1" t="s">
        <v>81</v>
      </c>
      <c r="K2" s="1" t="s">
        <v>82</v>
      </c>
      <c r="L2" s="1" t="s">
        <v>83</v>
      </c>
      <c r="M2" s="1" t="s">
        <v>84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  <c r="W2" s="1" t="s">
        <v>94</v>
      </c>
      <c r="X2" s="1" t="s">
        <v>95</v>
      </c>
      <c r="Y2" s="1" t="s">
        <v>96</v>
      </c>
      <c r="Z2" s="1" t="s">
        <v>97</v>
      </c>
      <c r="AA2" s="1" t="s">
        <v>98</v>
      </c>
    </row>
    <row r="3" spans="1:27" ht="16.5" customHeight="1" x14ac:dyDescent="0.25">
      <c r="A3" s="1">
        <v>33</v>
      </c>
      <c r="B3" s="1" t="s">
        <v>24</v>
      </c>
      <c r="C3" s="1" t="s">
        <v>99</v>
      </c>
      <c r="D3" s="2">
        <v>47783</v>
      </c>
      <c r="E3" s="9">
        <v>0.9927697326047662</v>
      </c>
      <c r="F3" s="2">
        <v>348</v>
      </c>
      <c r="G3" s="9">
        <v>7.2302673952338407E-3</v>
      </c>
      <c r="H3" s="2">
        <v>48131</v>
      </c>
      <c r="I3" s="2">
        <v>0</v>
      </c>
      <c r="J3" s="9">
        <v>0</v>
      </c>
      <c r="K3" s="2">
        <v>0</v>
      </c>
      <c r="L3" s="9">
        <v>0</v>
      </c>
      <c r="M3" s="2">
        <v>44781</v>
      </c>
      <c r="N3" s="9">
        <v>1</v>
      </c>
      <c r="O3" s="2">
        <v>44781</v>
      </c>
      <c r="P3" s="9">
        <v>0.93717430885461361</v>
      </c>
      <c r="Q3" s="2">
        <v>0</v>
      </c>
      <c r="R3" s="9">
        <v>0</v>
      </c>
      <c r="S3" s="2">
        <v>0</v>
      </c>
      <c r="T3" s="9">
        <v>0</v>
      </c>
      <c r="U3" s="2">
        <v>0</v>
      </c>
      <c r="V3" s="9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</row>
    <row r="4" spans="1:27" ht="16.5" customHeight="1" x14ac:dyDescent="0.25">
      <c r="A4" s="1">
        <v>52</v>
      </c>
      <c r="B4" s="1" t="s">
        <v>42</v>
      </c>
      <c r="C4" s="1" t="s">
        <v>100</v>
      </c>
      <c r="D4" s="2">
        <v>281177</v>
      </c>
      <c r="E4" s="9">
        <v>0.99234154587837531</v>
      </c>
      <c r="F4" s="2">
        <v>2170</v>
      </c>
      <c r="G4" s="9">
        <v>7.6584541216247219E-3</v>
      </c>
      <c r="H4" s="2">
        <v>283347</v>
      </c>
      <c r="I4" s="2">
        <v>0</v>
      </c>
      <c r="J4" s="9">
        <v>0</v>
      </c>
      <c r="K4" s="2">
        <v>0</v>
      </c>
      <c r="L4" s="9">
        <v>0</v>
      </c>
      <c r="M4" s="2">
        <v>260629</v>
      </c>
      <c r="N4" s="9">
        <v>1</v>
      </c>
      <c r="O4" s="2">
        <v>260629</v>
      </c>
      <c r="P4" s="9">
        <v>0.9269214765076802</v>
      </c>
      <c r="Q4" s="2">
        <v>0</v>
      </c>
      <c r="R4" s="9">
        <v>0</v>
      </c>
      <c r="S4" s="2">
        <v>0</v>
      </c>
      <c r="T4" s="9">
        <v>0</v>
      </c>
      <c r="U4" s="2">
        <v>0</v>
      </c>
      <c r="V4" s="9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</row>
    <row r="5" spans="1:27" ht="16.5" customHeight="1" x14ac:dyDescent="0.25">
      <c r="A5" s="1">
        <v>57</v>
      </c>
      <c r="B5" s="1" t="s">
        <v>46</v>
      </c>
      <c r="C5" s="1" t="s">
        <v>101</v>
      </c>
      <c r="D5" s="2">
        <v>305075</v>
      </c>
      <c r="E5" s="9">
        <v>0.99419597465912346</v>
      </c>
      <c r="F5" s="2">
        <v>1781</v>
      </c>
      <c r="G5" s="9">
        <v>5.8040253408765024E-3</v>
      </c>
      <c r="H5" s="2">
        <v>306856</v>
      </c>
      <c r="I5" s="2">
        <v>0</v>
      </c>
      <c r="J5" s="9">
        <v>0</v>
      </c>
      <c r="K5" s="2">
        <v>0</v>
      </c>
      <c r="L5" s="9">
        <v>0</v>
      </c>
      <c r="M5" s="2">
        <v>278979</v>
      </c>
      <c r="N5" s="9">
        <v>1</v>
      </c>
      <c r="O5" s="2">
        <v>278979</v>
      </c>
      <c r="P5" s="9">
        <v>0.91446037859542739</v>
      </c>
      <c r="Q5" s="2">
        <v>0</v>
      </c>
      <c r="R5" s="9">
        <v>0</v>
      </c>
      <c r="S5" s="2">
        <v>0</v>
      </c>
      <c r="T5" s="9">
        <v>0</v>
      </c>
      <c r="U5" s="2">
        <v>0</v>
      </c>
      <c r="V5" s="9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</row>
    <row r="6" spans="1:27" ht="16.5" customHeight="1" x14ac:dyDescent="0.25">
      <c r="A6" s="1">
        <v>48</v>
      </c>
      <c r="B6" s="1" t="s">
        <v>102</v>
      </c>
      <c r="C6" s="1" t="s">
        <v>103</v>
      </c>
      <c r="D6" s="2">
        <v>252399</v>
      </c>
      <c r="E6" s="9">
        <v>0.99123826728979303</v>
      </c>
      <c r="F6" s="2">
        <v>2231</v>
      </c>
      <c r="G6" s="9">
        <v>8.7617327102069674E-3</v>
      </c>
      <c r="H6" s="2">
        <v>254630</v>
      </c>
      <c r="I6" s="2">
        <v>0</v>
      </c>
      <c r="J6" s="9">
        <v>0</v>
      </c>
      <c r="K6" s="2">
        <v>0</v>
      </c>
      <c r="L6" s="9">
        <v>0</v>
      </c>
      <c r="M6" s="2">
        <v>232959</v>
      </c>
      <c r="N6" s="9">
        <v>1</v>
      </c>
      <c r="O6" s="2">
        <v>232959</v>
      </c>
      <c r="P6" s="9">
        <v>0.92297909262714983</v>
      </c>
      <c r="Q6" s="2">
        <v>0</v>
      </c>
      <c r="R6" s="9">
        <v>0</v>
      </c>
      <c r="S6" s="2">
        <v>0</v>
      </c>
      <c r="T6" s="9">
        <v>0</v>
      </c>
      <c r="U6" s="2">
        <v>0</v>
      </c>
      <c r="V6" s="9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</row>
    <row r="7" spans="1:27" ht="16.5" customHeight="1" x14ac:dyDescent="0.25">
      <c r="A7" s="18">
        <v>25</v>
      </c>
      <c r="B7" s="1" t="s">
        <v>19</v>
      </c>
      <c r="C7" s="1" t="s">
        <v>104</v>
      </c>
      <c r="D7" s="2">
        <v>141583</v>
      </c>
      <c r="E7" s="9">
        <v>0.99247840960071776</v>
      </c>
      <c r="F7" s="2">
        <v>1073</v>
      </c>
      <c r="G7" s="9">
        <v>7.5215903992821896E-3</v>
      </c>
      <c r="H7" s="2">
        <v>142656</v>
      </c>
      <c r="I7" s="2">
        <v>26436</v>
      </c>
      <c r="J7" s="9">
        <v>0.18671733188306505</v>
      </c>
      <c r="K7" s="2">
        <v>26436</v>
      </c>
      <c r="L7" s="9">
        <v>0.19923429398287712</v>
      </c>
      <c r="M7" s="2">
        <v>106252</v>
      </c>
      <c r="N7" s="9">
        <v>0.80076570601712282</v>
      </c>
      <c r="O7" s="2">
        <v>132688</v>
      </c>
      <c r="P7" s="9">
        <v>0.93717466079967227</v>
      </c>
      <c r="Q7" s="2">
        <v>6605</v>
      </c>
      <c r="R7" s="9">
        <v>0.36459483329653347</v>
      </c>
      <c r="S7" s="2">
        <v>11511</v>
      </c>
      <c r="T7" s="9">
        <v>0.63540516670346658</v>
      </c>
      <c r="U7" s="2">
        <v>18116</v>
      </c>
      <c r="V7" s="9">
        <v>0.68527765168709331</v>
      </c>
      <c r="W7" s="2">
        <v>8522</v>
      </c>
      <c r="X7" s="2">
        <v>2261</v>
      </c>
      <c r="Y7" s="2">
        <v>131</v>
      </c>
      <c r="Z7" s="2">
        <v>479</v>
      </c>
      <c r="AA7" s="2">
        <v>118</v>
      </c>
    </row>
    <row r="8" spans="1:27" ht="16.5" customHeight="1" x14ac:dyDescent="0.25">
      <c r="A8" s="19">
        <v>30</v>
      </c>
      <c r="B8" s="1" t="s">
        <v>105</v>
      </c>
      <c r="C8" s="1" t="s">
        <v>106</v>
      </c>
      <c r="D8" s="2">
        <v>12093</v>
      </c>
      <c r="E8" s="9">
        <v>0.99033658177053474</v>
      </c>
      <c r="F8" s="2">
        <v>118</v>
      </c>
      <c r="G8" s="9">
        <v>9.6634182294652368E-3</v>
      </c>
      <c r="H8" s="2">
        <v>12211</v>
      </c>
      <c r="I8" s="2">
        <v>10324</v>
      </c>
      <c r="J8" s="9">
        <v>0.8537170263788969</v>
      </c>
      <c r="K8" s="2">
        <v>10324</v>
      </c>
      <c r="L8" s="9">
        <v>0.88277041470713979</v>
      </c>
      <c r="M8" s="2">
        <v>1371</v>
      </c>
      <c r="N8" s="9">
        <v>0.11722958529286019</v>
      </c>
      <c r="O8" s="2">
        <v>11695</v>
      </c>
      <c r="P8" s="9">
        <v>0.96708839824691972</v>
      </c>
      <c r="Q8" s="2">
        <v>706</v>
      </c>
      <c r="R8" s="9">
        <v>9.8603351955307256E-2</v>
      </c>
      <c r="S8" s="2">
        <v>6454</v>
      </c>
      <c r="T8" s="9">
        <v>0.90139664804469277</v>
      </c>
      <c r="U8" s="2">
        <v>7160</v>
      </c>
      <c r="V8" s="9">
        <v>0.69352963967454473</v>
      </c>
      <c r="W8" s="2">
        <v>200</v>
      </c>
      <c r="X8" s="2">
        <v>2404</v>
      </c>
      <c r="Y8" s="2">
        <v>854</v>
      </c>
      <c r="Z8" s="2">
        <v>2409</v>
      </c>
      <c r="AA8" s="2">
        <v>587</v>
      </c>
    </row>
    <row r="9" spans="1:27" ht="16.5" customHeight="1" x14ac:dyDescent="0.25">
      <c r="A9" s="20">
        <v>59</v>
      </c>
      <c r="B9" s="1" t="s">
        <v>48</v>
      </c>
      <c r="C9" s="1" t="s">
        <v>107</v>
      </c>
      <c r="D9" s="2">
        <v>1</v>
      </c>
      <c r="E9" s="9">
        <v>1</v>
      </c>
      <c r="F9" s="2">
        <v>0</v>
      </c>
      <c r="G9" s="9">
        <v>0</v>
      </c>
      <c r="H9" s="2">
        <v>1</v>
      </c>
      <c r="I9" s="2">
        <v>0</v>
      </c>
      <c r="J9" s="9">
        <v>0</v>
      </c>
      <c r="K9" s="2">
        <v>0</v>
      </c>
      <c r="L9" s="9">
        <v>0</v>
      </c>
      <c r="M9" s="2">
        <v>1</v>
      </c>
      <c r="N9" s="9">
        <v>1</v>
      </c>
      <c r="O9" s="2">
        <v>1</v>
      </c>
      <c r="P9" s="9">
        <v>1</v>
      </c>
      <c r="Q9" s="2">
        <v>0</v>
      </c>
      <c r="R9" s="9">
        <v>0</v>
      </c>
      <c r="S9" s="2">
        <v>0</v>
      </c>
      <c r="T9" s="9">
        <v>0</v>
      </c>
      <c r="U9" s="2">
        <v>0</v>
      </c>
      <c r="V9" s="9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</row>
    <row r="10" spans="1:27" ht="16.5" customHeight="1" x14ac:dyDescent="0.25">
      <c r="A10" s="1">
        <v>34</v>
      </c>
      <c r="B10" s="1" t="s">
        <v>25</v>
      </c>
      <c r="C10" s="1" t="s">
        <v>108</v>
      </c>
      <c r="D10" s="2">
        <v>127673</v>
      </c>
      <c r="E10" s="9">
        <v>0.99420637454542626</v>
      </c>
      <c r="F10" s="2">
        <v>744</v>
      </c>
      <c r="G10" s="9">
        <v>5.7936254545737711E-3</v>
      </c>
      <c r="H10" s="2">
        <v>128417</v>
      </c>
      <c r="I10" s="2">
        <v>0</v>
      </c>
      <c r="J10" s="9">
        <v>0</v>
      </c>
      <c r="K10" s="2">
        <v>0</v>
      </c>
      <c r="L10" s="9">
        <v>0</v>
      </c>
      <c r="M10" s="2">
        <v>112546</v>
      </c>
      <c r="N10" s="9">
        <v>1</v>
      </c>
      <c r="O10" s="2">
        <v>112546</v>
      </c>
      <c r="P10" s="9">
        <v>0.88151762706288717</v>
      </c>
      <c r="Q10" s="2">
        <v>0</v>
      </c>
      <c r="R10" s="9">
        <v>0</v>
      </c>
      <c r="S10" s="2">
        <v>0</v>
      </c>
      <c r="T10" s="9">
        <v>0</v>
      </c>
      <c r="U10" s="2">
        <v>0</v>
      </c>
      <c r="V10" s="9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</row>
    <row r="11" spans="1:27" ht="16.5" customHeight="1" x14ac:dyDescent="0.25">
      <c r="A11" s="20">
        <v>39</v>
      </c>
      <c r="B11" s="1" t="s">
        <v>30</v>
      </c>
      <c r="C11" s="1" t="s">
        <v>109</v>
      </c>
      <c r="D11" s="2">
        <v>81046</v>
      </c>
      <c r="E11" s="9">
        <v>0.99148540529960116</v>
      </c>
      <c r="F11" s="2">
        <v>696</v>
      </c>
      <c r="G11" s="9">
        <v>8.5145947003988157E-3</v>
      </c>
      <c r="H11" s="2">
        <v>81742</v>
      </c>
      <c r="I11" s="2">
        <v>5381</v>
      </c>
      <c r="J11" s="9">
        <v>6.6394393307504379E-2</v>
      </c>
      <c r="K11" s="2">
        <v>5381</v>
      </c>
      <c r="L11" s="9">
        <v>7.0697515536110783E-2</v>
      </c>
      <c r="M11" s="2">
        <v>70732</v>
      </c>
      <c r="N11" s="9">
        <v>0.92930248446388919</v>
      </c>
      <c r="O11" s="2">
        <v>76113</v>
      </c>
      <c r="P11" s="9">
        <v>0.93913333168817703</v>
      </c>
      <c r="Q11" s="2">
        <v>451</v>
      </c>
      <c r="R11" s="9">
        <v>0.11122071516646116</v>
      </c>
      <c r="S11" s="2">
        <v>3604</v>
      </c>
      <c r="T11" s="9">
        <v>0.88877928483353885</v>
      </c>
      <c r="U11" s="2">
        <v>4055</v>
      </c>
      <c r="V11" s="9">
        <v>0.75357740196989409</v>
      </c>
      <c r="W11" s="2">
        <v>414</v>
      </c>
      <c r="X11" s="2">
        <v>1269</v>
      </c>
      <c r="Y11" s="2">
        <v>307</v>
      </c>
      <c r="Z11" s="2">
        <v>754</v>
      </c>
      <c r="AA11" s="2">
        <v>860</v>
      </c>
    </row>
    <row r="12" spans="1:27" ht="16.5" customHeight="1" x14ac:dyDescent="0.25">
      <c r="A12" s="1">
        <v>50</v>
      </c>
      <c r="B12" s="1" t="s">
        <v>110</v>
      </c>
      <c r="C12" s="1" t="s">
        <v>111</v>
      </c>
      <c r="D12" s="2">
        <v>3119</v>
      </c>
      <c r="E12" s="9">
        <v>0.9304892601431981</v>
      </c>
      <c r="F12" s="2">
        <v>233</v>
      </c>
      <c r="G12" s="9">
        <v>6.9510739856801909E-2</v>
      </c>
      <c r="H12" s="2">
        <v>3352</v>
      </c>
      <c r="I12" s="2">
        <v>2991</v>
      </c>
      <c r="J12" s="9">
        <v>0.95896120551458797</v>
      </c>
      <c r="K12" s="2">
        <v>2991</v>
      </c>
      <c r="L12" s="9">
        <v>0.97905073649754504</v>
      </c>
      <c r="M12" s="2">
        <v>64</v>
      </c>
      <c r="N12" s="9">
        <v>2.0949263502454993E-2</v>
      </c>
      <c r="O12" s="2">
        <v>3055</v>
      </c>
      <c r="P12" s="9">
        <v>0.97948060275729398</v>
      </c>
      <c r="Q12" s="2">
        <v>265</v>
      </c>
      <c r="R12" s="9">
        <v>0.1343813387423935</v>
      </c>
      <c r="S12" s="2">
        <v>1707</v>
      </c>
      <c r="T12" s="9">
        <v>0.86561866125760645</v>
      </c>
      <c r="U12" s="2">
        <v>1972</v>
      </c>
      <c r="V12" s="9">
        <v>0.65931126713473753</v>
      </c>
      <c r="W12" s="2">
        <v>35</v>
      </c>
      <c r="X12" s="2">
        <v>299</v>
      </c>
      <c r="Y12" s="2">
        <v>164</v>
      </c>
      <c r="Z12" s="2">
        <v>353</v>
      </c>
      <c r="AA12" s="2">
        <v>856</v>
      </c>
    </row>
    <row r="13" spans="1:27" ht="16.5" customHeight="1" x14ac:dyDescent="0.25">
      <c r="A13" s="1">
        <v>32</v>
      </c>
      <c r="B13" s="1" t="s">
        <v>112</v>
      </c>
      <c r="C13" s="1" t="s">
        <v>113</v>
      </c>
      <c r="D13" s="2">
        <v>56874</v>
      </c>
      <c r="E13" s="9">
        <v>0.99585018647896206</v>
      </c>
      <c r="F13" s="2">
        <v>237</v>
      </c>
      <c r="G13" s="9">
        <v>4.1498135210379788E-3</v>
      </c>
      <c r="H13" s="2">
        <v>57111</v>
      </c>
      <c r="I13" s="2">
        <v>2705</v>
      </c>
      <c r="J13" s="9">
        <v>4.7561275802651473E-2</v>
      </c>
      <c r="K13" s="2">
        <v>2705</v>
      </c>
      <c r="L13" s="9">
        <v>5.4100000000000002E-2</v>
      </c>
      <c r="M13" s="2">
        <v>47295</v>
      </c>
      <c r="N13" s="9">
        <v>0.94589999999999996</v>
      </c>
      <c r="O13" s="2">
        <v>50000</v>
      </c>
      <c r="P13" s="9">
        <v>0.87913633646305867</v>
      </c>
      <c r="Q13" s="2">
        <v>331</v>
      </c>
      <c r="R13" s="9">
        <v>0.36615044247787609</v>
      </c>
      <c r="S13" s="2">
        <v>573</v>
      </c>
      <c r="T13" s="9">
        <v>0.63384955752212391</v>
      </c>
      <c r="U13" s="2">
        <v>904</v>
      </c>
      <c r="V13" s="9">
        <v>0.3341959334565619</v>
      </c>
      <c r="W13" s="2">
        <v>573</v>
      </c>
      <c r="X13" s="2">
        <v>0</v>
      </c>
      <c r="Y13" s="2">
        <v>0</v>
      </c>
      <c r="Z13" s="2">
        <v>0</v>
      </c>
      <c r="AA13" s="2">
        <v>0</v>
      </c>
    </row>
    <row r="14" spans="1:27" ht="16.5" customHeight="1" x14ac:dyDescent="0.25">
      <c r="A14" s="19">
        <v>42</v>
      </c>
      <c r="B14" s="1" t="s">
        <v>33</v>
      </c>
      <c r="C14" s="1" t="s">
        <v>114</v>
      </c>
      <c r="D14" s="2">
        <v>336169</v>
      </c>
      <c r="E14" s="9">
        <v>0.9930667974335039</v>
      </c>
      <c r="F14" s="2">
        <v>2347</v>
      </c>
      <c r="G14" s="9">
        <v>6.9332025664961185E-3</v>
      </c>
      <c r="H14" s="2">
        <v>338516</v>
      </c>
      <c r="I14" s="2">
        <v>43015</v>
      </c>
      <c r="J14" s="9">
        <v>0.12795647427335655</v>
      </c>
      <c r="K14" s="2">
        <v>43015</v>
      </c>
      <c r="L14" s="9">
        <v>0.13739343743911281</v>
      </c>
      <c r="M14" s="2">
        <v>270064</v>
      </c>
      <c r="N14" s="9">
        <v>0.86260656256088719</v>
      </c>
      <c r="O14" s="2">
        <v>313079</v>
      </c>
      <c r="P14" s="9">
        <v>0.93131430917187485</v>
      </c>
      <c r="Q14" s="2">
        <v>4657</v>
      </c>
      <c r="R14" s="9">
        <v>0.14685292633703331</v>
      </c>
      <c r="S14" s="2">
        <v>27055</v>
      </c>
      <c r="T14" s="9">
        <v>0.85314707366296672</v>
      </c>
      <c r="U14" s="2">
        <v>31712</v>
      </c>
      <c r="V14" s="9">
        <v>0.73723119841915608</v>
      </c>
      <c r="W14" s="2">
        <v>11170</v>
      </c>
      <c r="X14" s="2">
        <v>12135</v>
      </c>
      <c r="Y14" s="2">
        <v>697</v>
      </c>
      <c r="Z14" s="2">
        <v>2474</v>
      </c>
      <c r="AA14" s="2">
        <v>579</v>
      </c>
    </row>
    <row r="15" spans="1:27" ht="16.5" customHeight="1" x14ac:dyDescent="0.25">
      <c r="A15" s="21">
        <v>51</v>
      </c>
      <c r="B15" s="1" t="s">
        <v>41</v>
      </c>
      <c r="C15" s="1" t="s">
        <v>115</v>
      </c>
      <c r="D15" s="2">
        <v>437251</v>
      </c>
      <c r="E15" s="9">
        <v>0.99106064211969769</v>
      </c>
      <c r="F15" s="2">
        <v>3944</v>
      </c>
      <c r="G15" s="9">
        <v>8.9393578803023607E-3</v>
      </c>
      <c r="H15" s="2">
        <v>441195</v>
      </c>
      <c r="I15" s="2">
        <v>321958</v>
      </c>
      <c r="J15" s="9">
        <v>0.73632307301755739</v>
      </c>
      <c r="K15" s="2">
        <v>321958</v>
      </c>
      <c r="L15" s="9">
        <v>0.76394198029152227</v>
      </c>
      <c r="M15" s="2">
        <v>99485</v>
      </c>
      <c r="N15" s="9">
        <v>0.23605801970847778</v>
      </c>
      <c r="O15" s="2">
        <v>421443</v>
      </c>
      <c r="P15" s="9">
        <v>0.96384685226563227</v>
      </c>
      <c r="Q15" s="2">
        <v>1542</v>
      </c>
      <c r="R15" s="9">
        <v>7.0067340985304942E-3</v>
      </c>
      <c r="S15" s="2">
        <v>218532</v>
      </c>
      <c r="T15" s="9">
        <v>0.99299326590146952</v>
      </c>
      <c r="U15" s="2">
        <v>220074</v>
      </c>
      <c r="V15" s="9">
        <v>0.68354878586647949</v>
      </c>
      <c r="W15" s="2">
        <v>10671</v>
      </c>
      <c r="X15" s="2">
        <v>45755</v>
      </c>
      <c r="Y15" s="2">
        <v>32557</v>
      </c>
      <c r="Z15" s="2">
        <v>105445</v>
      </c>
      <c r="AA15" s="2">
        <v>24104</v>
      </c>
    </row>
    <row r="16" spans="1:27" ht="16.5" customHeight="1" x14ac:dyDescent="0.25">
      <c r="A16" s="19">
        <v>64</v>
      </c>
      <c r="B16" s="1" t="s">
        <v>53</v>
      </c>
      <c r="C16" s="1" t="s">
        <v>116</v>
      </c>
      <c r="D16" s="1">
        <v>1</v>
      </c>
      <c r="E16" s="3">
        <v>1</v>
      </c>
      <c r="F16" s="1">
        <v>0</v>
      </c>
      <c r="G16" s="3">
        <v>0</v>
      </c>
      <c r="H16" s="1">
        <v>1</v>
      </c>
      <c r="I16" s="1">
        <v>0</v>
      </c>
      <c r="J16" s="3">
        <v>0</v>
      </c>
      <c r="K16" s="1">
        <v>0</v>
      </c>
      <c r="L16" s="3">
        <v>0</v>
      </c>
      <c r="M16" s="1">
        <v>0</v>
      </c>
      <c r="N16" s="3">
        <v>0</v>
      </c>
      <c r="O16" s="1">
        <v>0</v>
      </c>
      <c r="P16" s="3">
        <v>0</v>
      </c>
      <c r="Q16" s="1">
        <v>0</v>
      </c>
      <c r="R16" s="3">
        <v>0</v>
      </c>
      <c r="S16" s="1">
        <v>0</v>
      </c>
      <c r="T16" s="3">
        <v>0</v>
      </c>
      <c r="U16" s="1">
        <v>0</v>
      </c>
      <c r="V16" s="3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</row>
    <row r="17" spans="1:27" ht="16.5" customHeight="1" x14ac:dyDescent="0.25">
      <c r="A17" s="1">
        <v>26</v>
      </c>
      <c r="B17" s="1" t="s">
        <v>20</v>
      </c>
      <c r="C17" s="1" t="s">
        <v>117</v>
      </c>
      <c r="D17" s="2">
        <v>178266</v>
      </c>
      <c r="E17" s="9">
        <v>0.99129187241425332</v>
      </c>
      <c r="F17" s="2">
        <v>1566</v>
      </c>
      <c r="G17" s="9">
        <v>8.7081275857466972E-3</v>
      </c>
      <c r="H17" s="2">
        <v>179832</v>
      </c>
      <c r="I17" s="2">
        <v>24774</v>
      </c>
      <c r="J17" s="9">
        <v>0.13897209787620746</v>
      </c>
      <c r="K17" s="2">
        <v>24774</v>
      </c>
      <c r="L17" s="9">
        <v>0.14839884510788179</v>
      </c>
      <c r="M17" s="2">
        <v>142168</v>
      </c>
      <c r="N17" s="9">
        <v>0.85160115489211818</v>
      </c>
      <c r="O17" s="2">
        <v>166942</v>
      </c>
      <c r="P17" s="9">
        <v>0.9364769501755803</v>
      </c>
      <c r="Q17" s="2">
        <v>5729</v>
      </c>
      <c r="R17" s="9">
        <v>0.34532851115129598</v>
      </c>
      <c r="S17" s="2">
        <v>10861</v>
      </c>
      <c r="T17" s="9">
        <v>0.65467148884870408</v>
      </c>
      <c r="U17" s="2">
        <v>16590</v>
      </c>
      <c r="V17" s="9">
        <v>0.66965366916929037</v>
      </c>
      <c r="W17" s="2">
        <v>7640</v>
      </c>
      <c r="X17" s="2">
        <v>2400</v>
      </c>
      <c r="Y17" s="2">
        <v>154</v>
      </c>
      <c r="Z17" s="2">
        <v>538</v>
      </c>
      <c r="AA17" s="2">
        <v>129</v>
      </c>
    </row>
    <row r="18" spans="1:27" ht="16.5" customHeight="1" x14ac:dyDescent="0.25">
      <c r="A18" s="1">
        <v>45</v>
      </c>
      <c r="B18" s="1" t="s">
        <v>35</v>
      </c>
      <c r="C18" s="1" t="s">
        <v>118</v>
      </c>
      <c r="D18" s="2">
        <v>91518</v>
      </c>
      <c r="E18" s="9">
        <v>0.99124840240019063</v>
      </c>
      <c r="F18" s="2">
        <v>808</v>
      </c>
      <c r="G18" s="9">
        <v>8.7515975998093704E-3</v>
      </c>
      <c r="H18" s="2">
        <v>92326</v>
      </c>
      <c r="I18" s="2">
        <v>1749</v>
      </c>
      <c r="J18" s="9">
        <v>1.911099455844752E-2</v>
      </c>
      <c r="K18" s="2">
        <v>1749</v>
      </c>
      <c r="L18" s="9">
        <v>2.0618921308576482E-2</v>
      </c>
      <c r="M18" s="2">
        <v>83076</v>
      </c>
      <c r="N18" s="9">
        <v>0.97938107869142355</v>
      </c>
      <c r="O18" s="2">
        <v>84825</v>
      </c>
      <c r="P18" s="9">
        <v>0.9268668458663869</v>
      </c>
      <c r="Q18" s="2">
        <v>331</v>
      </c>
      <c r="R18" s="9">
        <v>0.36293859649122806</v>
      </c>
      <c r="S18" s="2">
        <v>581</v>
      </c>
      <c r="T18" s="9">
        <v>0.63706140350877194</v>
      </c>
      <c r="U18" s="2">
        <v>912</v>
      </c>
      <c r="V18" s="9">
        <v>0.52144082332761577</v>
      </c>
      <c r="W18" s="2">
        <v>315</v>
      </c>
      <c r="X18" s="2">
        <v>130</v>
      </c>
      <c r="Y18" s="2">
        <v>18</v>
      </c>
      <c r="Z18" s="2">
        <v>63</v>
      </c>
      <c r="AA18" s="2">
        <v>55</v>
      </c>
    </row>
    <row r="19" spans="1:27" ht="16.5" customHeight="1" x14ac:dyDescent="0.25">
      <c r="A19" s="1">
        <v>41</v>
      </c>
      <c r="B19" s="1" t="s">
        <v>32</v>
      </c>
      <c r="C19" s="1" t="s">
        <v>119</v>
      </c>
      <c r="D19" s="2">
        <v>221988</v>
      </c>
      <c r="E19" s="9">
        <v>0.99194337573897073</v>
      </c>
      <c r="F19" s="2">
        <v>1803</v>
      </c>
      <c r="G19" s="9">
        <v>8.0566242610292643E-3</v>
      </c>
      <c r="H19" s="2">
        <v>223791</v>
      </c>
      <c r="I19" s="2">
        <v>0</v>
      </c>
      <c r="J19" s="9">
        <v>0</v>
      </c>
      <c r="K19" s="2">
        <v>0</v>
      </c>
      <c r="L19" s="9">
        <v>0</v>
      </c>
      <c r="M19" s="2">
        <v>205050</v>
      </c>
      <c r="N19" s="9">
        <v>1</v>
      </c>
      <c r="O19" s="2">
        <v>205050</v>
      </c>
      <c r="P19" s="9">
        <v>0.92369857830152979</v>
      </c>
      <c r="Q19" s="2">
        <v>0</v>
      </c>
      <c r="R19" s="9">
        <v>0</v>
      </c>
      <c r="S19" s="2">
        <v>0</v>
      </c>
      <c r="T19" s="9">
        <v>0</v>
      </c>
      <c r="U19" s="2">
        <v>0</v>
      </c>
      <c r="V19" s="9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</row>
    <row r="20" spans="1:27" ht="16.5" customHeight="1" x14ac:dyDescent="0.25">
      <c r="A20" s="1">
        <v>38</v>
      </c>
      <c r="B20" s="1" t="s">
        <v>120</v>
      </c>
      <c r="C20" s="1" t="s">
        <v>121</v>
      </c>
      <c r="D20" s="2">
        <v>17362</v>
      </c>
      <c r="E20" s="9">
        <v>0.99307899101984787</v>
      </c>
      <c r="F20" s="2">
        <v>121</v>
      </c>
      <c r="G20" s="9">
        <v>6.921008980152148E-3</v>
      </c>
      <c r="H20" s="2">
        <v>17483</v>
      </c>
      <c r="I20" s="2">
        <v>6107</v>
      </c>
      <c r="J20" s="9">
        <v>0.35174519064623894</v>
      </c>
      <c r="K20" s="2">
        <v>6107</v>
      </c>
      <c r="L20" s="9">
        <v>0.37445582193880678</v>
      </c>
      <c r="M20" s="2">
        <v>10202</v>
      </c>
      <c r="N20" s="9">
        <v>0.62554417806119322</v>
      </c>
      <c r="O20" s="2">
        <v>16309</v>
      </c>
      <c r="P20" s="9">
        <v>0.93935030526437047</v>
      </c>
      <c r="Q20" s="2">
        <v>601</v>
      </c>
      <c r="R20" s="9">
        <v>0.14275534441805227</v>
      </c>
      <c r="S20" s="2">
        <v>3609</v>
      </c>
      <c r="T20" s="9">
        <v>0.85724465558194773</v>
      </c>
      <c r="U20" s="2">
        <v>4210</v>
      </c>
      <c r="V20" s="9">
        <v>0.6893728508269199</v>
      </c>
      <c r="W20" s="2">
        <v>281</v>
      </c>
      <c r="X20" s="2">
        <v>1405</v>
      </c>
      <c r="Y20" s="2">
        <v>261</v>
      </c>
      <c r="Z20" s="2">
        <v>776</v>
      </c>
      <c r="AA20" s="2">
        <v>886</v>
      </c>
    </row>
    <row r="21" spans="1:27" ht="16.5" customHeight="1" x14ac:dyDescent="0.25">
      <c r="A21" s="1">
        <v>35</v>
      </c>
      <c r="B21" s="1" t="s">
        <v>122</v>
      </c>
      <c r="C21" s="1" t="s">
        <v>123</v>
      </c>
      <c r="D21" s="2">
        <v>28749</v>
      </c>
      <c r="E21" s="9">
        <v>0.99202898550724639</v>
      </c>
      <c r="F21" s="2">
        <v>231</v>
      </c>
      <c r="G21" s="9">
        <v>7.9710144927536229E-3</v>
      </c>
      <c r="H21" s="2">
        <v>28980</v>
      </c>
      <c r="I21" s="2">
        <v>1</v>
      </c>
      <c r="J21" s="9">
        <v>3.4783818567602355E-5</v>
      </c>
      <c r="K21" s="2">
        <v>1</v>
      </c>
      <c r="L21" s="9">
        <v>3.7687495289063086E-5</v>
      </c>
      <c r="M21" s="2">
        <v>26533</v>
      </c>
      <c r="N21" s="9">
        <v>0.9999623125047109</v>
      </c>
      <c r="O21" s="2">
        <v>26534</v>
      </c>
      <c r="P21" s="9">
        <v>0.92295384187276075</v>
      </c>
      <c r="Q21" s="2">
        <v>0</v>
      </c>
      <c r="R21" s="9">
        <v>0</v>
      </c>
      <c r="S21" s="2">
        <v>0</v>
      </c>
      <c r="T21" s="9">
        <v>0</v>
      </c>
      <c r="U21" s="2">
        <v>0</v>
      </c>
      <c r="V21" s="9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</row>
    <row r="22" spans="1:27" ht="16.5" customHeight="1" x14ac:dyDescent="0.25">
      <c r="A22" s="1">
        <v>90</v>
      </c>
      <c r="B22" s="1" t="s">
        <v>60</v>
      </c>
      <c r="C22" s="1" t="s">
        <v>124</v>
      </c>
      <c r="D22" s="2">
        <v>100</v>
      </c>
      <c r="E22" s="9">
        <v>0.98039215686274506</v>
      </c>
      <c r="F22" s="2">
        <v>2</v>
      </c>
      <c r="G22" s="9">
        <v>1.9607843137254902E-2</v>
      </c>
      <c r="H22" s="2">
        <v>102</v>
      </c>
      <c r="I22" s="2">
        <v>0</v>
      </c>
      <c r="J22" s="9">
        <v>0</v>
      </c>
      <c r="K22" s="2">
        <v>0</v>
      </c>
      <c r="L22" s="9">
        <v>0</v>
      </c>
      <c r="M22" s="2">
        <v>95</v>
      </c>
      <c r="N22" s="9">
        <v>1</v>
      </c>
      <c r="O22" s="2">
        <v>95</v>
      </c>
      <c r="P22" s="9">
        <v>0.95</v>
      </c>
      <c r="Q22" s="2">
        <v>0</v>
      </c>
      <c r="R22" s="9">
        <v>0</v>
      </c>
      <c r="S22" s="2">
        <v>0</v>
      </c>
      <c r="T22" s="9">
        <v>0</v>
      </c>
      <c r="U22" s="2">
        <v>0</v>
      </c>
      <c r="V22" s="9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</row>
    <row r="23" spans="1:27" ht="16.5" customHeight="1" x14ac:dyDescent="0.25">
      <c r="A23" s="1">
        <v>46</v>
      </c>
      <c r="B23" s="1" t="s">
        <v>36</v>
      </c>
      <c r="C23" s="1" t="s">
        <v>125</v>
      </c>
      <c r="D23" s="2">
        <v>290928</v>
      </c>
      <c r="E23" s="9">
        <v>0.99343012852908641</v>
      </c>
      <c r="F23" s="2">
        <v>1924</v>
      </c>
      <c r="G23" s="9">
        <v>6.5698714709136359E-3</v>
      </c>
      <c r="H23" s="2">
        <v>292852</v>
      </c>
      <c r="I23" s="2">
        <v>0</v>
      </c>
      <c r="J23" s="9">
        <v>0</v>
      </c>
      <c r="K23" s="2">
        <v>0</v>
      </c>
      <c r="L23" s="9">
        <v>0</v>
      </c>
      <c r="M23" s="2">
        <v>270459</v>
      </c>
      <c r="N23" s="9">
        <v>1</v>
      </c>
      <c r="O23" s="2">
        <v>270459</v>
      </c>
      <c r="P23" s="9">
        <v>0.92964238574492652</v>
      </c>
      <c r="Q23" s="2">
        <v>0</v>
      </c>
      <c r="R23" s="9">
        <v>0</v>
      </c>
      <c r="S23" s="2">
        <v>0</v>
      </c>
      <c r="T23" s="9">
        <v>0</v>
      </c>
      <c r="U23" s="2">
        <v>0</v>
      </c>
      <c r="V23" s="9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</row>
    <row r="24" spans="1:27" ht="16.5" customHeight="1" x14ac:dyDescent="0.25">
      <c r="A24" s="1">
        <v>43</v>
      </c>
      <c r="B24" s="1" t="s">
        <v>34</v>
      </c>
      <c r="C24" s="1" t="s">
        <v>126</v>
      </c>
      <c r="D24" s="2">
        <v>215440</v>
      </c>
      <c r="E24" s="9">
        <v>0.99453889937818241</v>
      </c>
      <c r="F24" s="2">
        <v>1183</v>
      </c>
      <c r="G24" s="9">
        <v>5.4611006218176278E-3</v>
      </c>
      <c r="H24" s="2">
        <v>216623</v>
      </c>
      <c r="I24" s="2">
        <v>921</v>
      </c>
      <c r="J24" s="9">
        <v>4.2749721500185663E-3</v>
      </c>
      <c r="K24" s="2">
        <v>921</v>
      </c>
      <c r="L24" s="9">
        <v>4.8853973827849414E-3</v>
      </c>
      <c r="M24" s="2">
        <v>187600</v>
      </c>
      <c r="N24" s="9">
        <v>0.99511460261721507</v>
      </c>
      <c r="O24" s="2">
        <v>188521</v>
      </c>
      <c r="P24" s="9">
        <v>0.87505105829929442</v>
      </c>
      <c r="Q24" s="2">
        <v>189</v>
      </c>
      <c r="R24" s="9">
        <v>0.53541076487252126</v>
      </c>
      <c r="S24" s="2">
        <v>164</v>
      </c>
      <c r="T24" s="9">
        <v>0.46458923512747874</v>
      </c>
      <c r="U24" s="2">
        <v>353</v>
      </c>
      <c r="V24" s="9">
        <v>0.38327904451682954</v>
      </c>
      <c r="W24" s="2">
        <v>164</v>
      </c>
      <c r="X24" s="2">
        <v>0</v>
      </c>
      <c r="Y24" s="2">
        <v>0</v>
      </c>
      <c r="Z24" s="2">
        <v>0</v>
      </c>
      <c r="AA24" s="2">
        <v>0</v>
      </c>
    </row>
    <row r="25" spans="1:27" ht="16.5" customHeight="1" x14ac:dyDescent="0.25">
      <c r="A25" s="1">
        <v>40</v>
      </c>
      <c r="B25" s="1" t="s">
        <v>31</v>
      </c>
      <c r="C25" s="1" t="s">
        <v>127</v>
      </c>
      <c r="D25" s="2">
        <v>211507</v>
      </c>
      <c r="E25" s="9">
        <v>0.99325641134012388</v>
      </c>
      <c r="F25" s="2">
        <v>1436</v>
      </c>
      <c r="G25" s="9">
        <v>6.7435886598761173E-3</v>
      </c>
      <c r="H25" s="2">
        <v>212943</v>
      </c>
      <c r="I25" s="2">
        <v>175969</v>
      </c>
      <c r="J25" s="9">
        <v>0.83197719224422828</v>
      </c>
      <c r="K25" s="2">
        <v>175969</v>
      </c>
      <c r="L25" s="9">
        <v>0.8614065919003725</v>
      </c>
      <c r="M25" s="2">
        <v>28312</v>
      </c>
      <c r="N25" s="9">
        <v>0.13859340809962747</v>
      </c>
      <c r="O25" s="2">
        <v>204281</v>
      </c>
      <c r="P25" s="9">
        <v>0.96583564610154748</v>
      </c>
      <c r="Q25" s="2">
        <v>7595</v>
      </c>
      <c r="R25" s="9">
        <v>6.265261004421567E-2</v>
      </c>
      <c r="S25" s="2">
        <v>113629</v>
      </c>
      <c r="T25" s="9">
        <v>0.93734738995578437</v>
      </c>
      <c r="U25" s="2">
        <v>121224</v>
      </c>
      <c r="V25" s="9">
        <v>0.68889406656854335</v>
      </c>
      <c r="W25" s="2">
        <v>4243</v>
      </c>
      <c r="X25" s="2">
        <v>23570</v>
      </c>
      <c r="Y25" s="2">
        <v>20049</v>
      </c>
      <c r="Z25" s="2">
        <v>56087</v>
      </c>
      <c r="AA25" s="2">
        <v>9680</v>
      </c>
    </row>
    <row r="26" spans="1:27" ht="16.5" customHeight="1" x14ac:dyDescent="0.25">
      <c r="A26" s="1">
        <v>31</v>
      </c>
      <c r="B26" s="1" t="s">
        <v>22</v>
      </c>
      <c r="C26" s="1" t="s">
        <v>128</v>
      </c>
      <c r="D26" s="2">
        <v>77430</v>
      </c>
      <c r="E26" s="9">
        <v>0.99100252134181455</v>
      </c>
      <c r="F26" s="2">
        <v>703</v>
      </c>
      <c r="G26" s="9">
        <v>8.9974786581854017E-3</v>
      </c>
      <c r="H26" s="2">
        <v>78133</v>
      </c>
      <c r="I26" s="2">
        <v>0</v>
      </c>
      <c r="J26" s="9">
        <v>0</v>
      </c>
      <c r="K26" s="2">
        <v>0</v>
      </c>
      <c r="L26" s="9">
        <v>0</v>
      </c>
      <c r="M26" s="2">
        <v>68513</v>
      </c>
      <c r="N26" s="9">
        <v>1</v>
      </c>
      <c r="O26" s="2">
        <v>68513</v>
      </c>
      <c r="P26" s="9">
        <v>0.88483791811959189</v>
      </c>
      <c r="Q26" s="2">
        <v>0</v>
      </c>
      <c r="R26" s="9">
        <v>0</v>
      </c>
      <c r="S26" s="2">
        <v>0</v>
      </c>
      <c r="T26" s="9">
        <v>0</v>
      </c>
      <c r="U26" s="2">
        <v>0</v>
      </c>
      <c r="V26" s="9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</row>
    <row r="27" spans="1:27" ht="16.5" customHeight="1" x14ac:dyDescent="0.25">
      <c r="A27" s="21">
        <v>74</v>
      </c>
      <c r="B27" s="1" t="s">
        <v>129</v>
      </c>
      <c r="C27" s="1" t="s">
        <v>130</v>
      </c>
      <c r="D27" s="2">
        <v>1</v>
      </c>
      <c r="E27" s="9">
        <v>1</v>
      </c>
      <c r="F27" s="2">
        <v>0</v>
      </c>
      <c r="G27" s="9">
        <v>0</v>
      </c>
      <c r="H27" s="2">
        <v>1</v>
      </c>
      <c r="I27" s="2">
        <v>0</v>
      </c>
      <c r="J27" s="9">
        <v>0</v>
      </c>
      <c r="K27" s="2">
        <v>0</v>
      </c>
      <c r="L27" s="9">
        <v>0</v>
      </c>
      <c r="M27" s="2">
        <v>1</v>
      </c>
      <c r="N27" s="9">
        <v>1</v>
      </c>
      <c r="O27" s="2">
        <v>1</v>
      </c>
      <c r="P27" s="9">
        <v>1</v>
      </c>
      <c r="Q27" s="2">
        <v>0</v>
      </c>
      <c r="R27" s="9">
        <v>0</v>
      </c>
      <c r="S27" s="2">
        <v>0</v>
      </c>
      <c r="T27" s="9">
        <v>0</v>
      </c>
      <c r="U27" s="2">
        <v>0</v>
      </c>
      <c r="V27" s="9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</row>
    <row r="28" spans="1:27" ht="16.5" customHeight="1" x14ac:dyDescent="0.25">
      <c r="A28" s="1">
        <v>47</v>
      </c>
      <c r="B28" s="1" t="s">
        <v>37</v>
      </c>
      <c r="C28" s="1" t="s">
        <v>131</v>
      </c>
      <c r="D28" s="2">
        <v>50865</v>
      </c>
      <c r="E28" s="9">
        <v>0.98726732788571647</v>
      </c>
      <c r="F28" s="2">
        <v>656</v>
      </c>
      <c r="G28" s="9">
        <v>1.2732672114283496E-2</v>
      </c>
      <c r="H28" s="2">
        <v>51521</v>
      </c>
      <c r="I28" s="2">
        <v>50053</v>
      </c>
      <c r="J28" s="9">
        <v>0.9840361741865723</v>
      </c>
      <c r="K28" s="2">
        <v>50053</v>
      </c>
      <c r="L28" s="9">
        <v>0.99536650359941137</v>
      </c>
      <c r="M28" s="2">
        <v>233</v>
      </c>
      <c r="N28" s="9">
        <v>4.6334964005886334E-3</v>
      </c>
      <c r="O28" s="2">
        <v>50286</v>
      </c>
      <c r="P28" s="9">
        <v>0.98861692716012972</v>
      </c>
      <c r="Q28" s="2">
        <v>1875</v>
      </c>
      <c r="R28" s="9">
        <v>5.0049382056962868E-2</v>
      </c>
      <c r="S28" s="2">
        <v>35588</v>
      </c>
      <c r="T28" s="9">
        <v>0.94995061794303715</v>
      </c>
      <c r="U28" s="2">
        <v>37463</v>
      </c>
      <c r="V28" s="9">
        <v>0.74846662537710029</v>
      </c>
      <c r="W28" s="2">
        <v>374</v>
      </c>
      <c r="X28" s="2">
        <v>12505</v>
      </c>
      <c r="Y28" s="2">
        <v>4642</v>
      </c>
      <c r="Z28" s="2">
        <v>13008</v>
      </c>
      <c r="AA28" s="2">
        <v>5059</v>
      </c>
    </row>
    <row r="29" spans="1:27" ht="16.5" customHeight="1" x14ac:dyDescent="0.25">
      <c r="A29" s="1">
        <v>78</v>
      </c>
      <c r="B29" s="1" t="s">
        <v>58</v>
      </c>
      <c r="C29" s="1" t="s">
        <v>132</v>
      </c>
      <c r="D29" s="2">
        <v>134960</v>
      </c>
      <c r="E29" s="9">
        <v>0.94988070185316831</v>
      </c>
      <c r="F29" s="2">
        <v>7121</v>
      </c>
      <c r="G29" s="9">
        <v>5.0119298146831734E-2</v>
      </c>
      <c r="H29" s="2">
        <v>142081</v>
      </c>
      <c r="I29" s="2">
        <v>29385</v>
      </c>
      <c r="J29" s="9">
        <v>0.21773117960877297</v>
      </c>
      <c r="K29" s="2">
        <v>29385</v>
      </c>
      <c r="L29" s="9">
        <v>0.23167164673326027</v>
      </c>
      <c r="M29" s="2">
        <v>97454</v>
      </c>
      <c r="N29" s="9">
        <v>0.76832835326673976</v>
      </c>
      <c r="O29" s="2">
        <v>126839</v>
      </c>
      <c r="P29" s="9">
        <v>0.93982661529342026</v>
      </c>
      <c r="Q29" s="2">
        <v>269</v>
      </c>
      <c r="R29" s="9">
        <v>1.7220408424556688E-2</v>
      </c>
      <c r="S29" s="2">
        <v>15352</v>
      </c>
      <c r="T29" s="9">
        <v>0.98277959157544337</v>
      </c>
      <c r="U29" s="2">
        <v>15621</v>
      </c>
      <c r="V29" s="9">
        <v>0.53159775395610009</v>
      </c>
      <c r="W29" s="2">
        <v>37</v>
      </c>
      <c r="X29" s="2">
        <v>4009</v>
      </c>
      <c r="Y29" s="2">
        <v>1524</v>
      </c>
      <c r="Z29" s="2">
        <v>4277</v>
      </c>
      <c r="AA29" s="2">
        <v>5505</v>
      </c>
    </row>
    <row r="30" spans="1:27" ht="16.5" customHeight="1" x14ac:dyDescent="0.25">
      <c r="A30" s="19">
        <v>55</v>
      </c>
      <c r="B30" s="1" t="s">
        <v>45</v>
      </c>
      <c r="C30" s="1" t="s">
        <v>133</v>
      </c>
      <c r="D30" s="2">
        <v>526650</v>
      </c>
      <c r="E30" s="9">
        <v>0.9929710508354419</v>
      </c>
      <c r="F30" s="2">
        <v>3728</v>
      </c>
      <c r="G30" s="9">
        <v>7.0289491645581072E-3</v>
      </c>
      <c r="H30" s="2">
        <v>530378</v>
      </c>
      <c r="I30" s="2">
        <v>78</v>
      </c>
      <c r="J30" s="9">
        <v>1.4810595272002279E-4</v>
      </c>
      <c r="K30" s="2">
        <v>78</v>
      </c>
      <c r="L30" s="9">
        <v>1.6401439962318744E-4</v>
      </c>
      <c r="M30" s="2">
        <v>475490</v>
      </c>
      <c r="N30" s="9">
        <v>0.99983598560037679</v>
      </c>
      <c r="O30" s="2">
        <v>475568</v>
      </c>
      <c r="P30" s="9">
        <v>0.90300579132251024</v>
      </c>
      <c r="Q30" s="2">
        <v>7</v>
      </c>
      <c r="R30" s="9">
        <v>0.35</v>
      </c>
      <c r="S30" s="2">
        <v>13</v>
      </c>
      <c r="T30" s="9">
        <v>0.65</v>
      </c>
      <c r="U30" s="2">
        <v>20</v>
      </c>
      <c r="V30" s="9">
        <v>0.25641025641025639</v>
      </c>
      <c r="W30" s="2">
        <v>13</v>
      </c>
      <c r="X30" s="2">
        <v>0</v>
      </c>
      <c r="Y30" s="2">
        <v>0</v>
      </c>
      <c r="Z30" s="2">
        <v>0</v>
      </c>
      <c r="AA30" s="2">
        <v>0</v>
      </c>
    </row>
    <row r="31" spans="1:27" ht="16.5" customHeight="1" x14ac:dyDescent="0.25">
      <c r="A31" s="21">
        <v>79</v>
      </c>
      <c r="B31" s="1" t="s">
        <v>59</v>
      </c>
      <c r="C31" s="1" t="s">
        <v>134</v>
      </c>
      <c r="D31" s="2">
        <v>452554</v>
      </c>
      <c r="E31" s="9">
        <v>0.86611548104342506</v>
      </c>
      <c r="F31" s="2">
        <v>69956</v>
      </c>
      <c r="G31" s="9">
        <v>0.13388451895657499</v>
      </c>
      <c r="H31" s="2">
        <v>522510</v>
      </c>
      <c r="I31" s="2">
        <v>324974</v>
      </c>
      <c r="J31" s="9">
        <v>0.71808889104946594</v>
      </c>
      <c r="K31" s="2">
        <v>324974</v>
      </c>
      <c r="L31" s="9">
        <v>0.75627056638725076</v>
      </c>
      <c r="M31" s="2">
        <v>104732</v>
      </c>
      <c r="N31" s="9">
        <v>0.24372943361274918</v>
      </c>
      <c r="O31" s="2">
        <v>429706</v>
      </c>
      <c r="P31" s="9">
        <v>0.94951320726366362</v>
      </c>
      <c r="Q31" s="2">
        <v>26892</v>
      </c>
      <c r="R31" s="9">
        <v>0.14742531974497153</v>
      </c>
      <c r="S31" s="2">
        <v>155519</v>
      </c>
      <c r="T31" s="9">
        <v>0.85257468025502847</v>
      </c>
      <c r="U31" s="2">
        <v>182411</v>
      </c>
      <c r="V31" s="9">
        <v>0.56130952014622704</v>
      </c>
      <c r="W31" s="2">
        <v>18</v>
      </c>
      <c r="X31" s="2">
        <v>18856</v>
      </c>
      <c r="Y31" s="2">
        <v>14661</v>
      </c>
      <c r="Z31" s="2">
        <v>43044</v>
      </c>
      <c r="AA31" s="2">
        <v>78940</v>
      </c>
    </row>
    <row r="32" spans="1:27" ht="16.5" customHeight="1" x14ac:dyDescent="0.25">
      <c r="A32" s="1">
        <v>66</v>
      </c>
      <c r="B32" s="1" t="s">
        <v>135</v>
      </c>
      <c r="C32" s="1" t="s">
        <v>136</v>
      </c>
      <c r="D32" s="2">
        <v>15978</v>
      </c>
      <c r="E32" s="9">
        <v>0.89774131924935385</v>
      </c>
      <c r="F32" s="2">
        <v>1820</v>
      </c>
      <c r="G32" s="9">
        <v>0.10225868075064613</v>
      </c>
      <c r="H32" s="2">
        <v>17798</v>
      </c>
      <c r="I32" s="2">
        <v>14756</v>
      </c>
      <c r="J32" s="9">
        <v>0.92351983977969709</v>
      </c>
      <c r="K32" s="2">
        <v>14756</v>
      </c>
      <c r="L32" s="9">
        <v>0.97489429175475684</v>
      </c>
      <c r="M32" s="2">
        <v>380</v>
      </c>
      <c r="N32" s="9">
        <v>2.5105708245243129E-2</v>
      </c>
      <c r="O32" s="2">
        <v>15136</v>
      </c>
      <c r="P32" s="9">
        <v>0.94730254099386657</v>
      </c>
      <c r="Q32" s="2">
        <v>1618</v>
      </c>
      <c r="R32" s="9">
        <v>0.17308515190415061</v>
      </c>
      <c r="S32" s="2">
        <v>7730</v>
      </c>
      <c r="T32" s="9">
        <v>0.82691484809584936</v>
      </c>
      <c r="U32" s="2">
        <v>9348</v>
      </c>
      <c r="V32" s="9">
        <v>0.63350501490918953</v>
      </c>
      <c r="W32" s="2">
        <v>54</v>
      </c>
      <c r="X32" s="2">
        <v>1184</v>
      </c>
      <c r="Y32" s="2">
        <v>667</v>
      </c>
      <c r="Z32" s="2">
        <v>2065</v>
      </c>
      <c r="AA32" s="2">
        <v>3760</v>
      </c>
    </row>
    <row r="33" spans="1:27" ht="16.5" customHeight="1" x14ac:dyDescent="0.25">
      <c r="A33" s="21">
        <v>60</v>
      </c>
      <c r="B33" s="1" t="s">
        <v>137</v>
      </c>
      <c r="C33" s="1" t="s">
        <v>138</v>
      </c>
      <c r="D33" s="2">
        <v>202</v>
      </c>
      <c r="E33" s="9">
        <v>0.66666666666666663</v>
      </c>
      <c r="F33" s="2">
        <v>101</v>
      </c>
      <c r="G33" s="9">
        <v>0.33333333333333331</v>
      </c>
      <c r="H33" s="2">
        <v>303</v>
      </c>
      <c r="I33" s="2">
        <v>127</v>
      </c>
      <c r="J33" s="9">
        <v>0.62871287128712872</v>
      </c>
      <c r="K33" s="2">
        <v>127</v>
      </c>
      <c r="L33" s="9">
        <v>0.63500000000000001</v>
      </c>
      <c r="M33" s="2">
        <v>73</v>
      </c>
      <c r="N33" s="9">
        <v>0.36499999999999999</v>
      </c>
      <c r="O33" s="2">
        <v>200</v>
      </c>
      <c r="P33" s="9">
        <v>0.99009900990099009</v>
      </c>
      <c r="Q33" s="2">
        <v>2</v>
      </c>
      <c r="R33" s="9">
        <v>4.2553191489361701E-2</v>
      </c>
      <c r="S33" s="2">
        <v>45</v>
      </c>
      <c r="T33" s="9">
        <v>0.95744680851063835</v>
      </c>
      <c r="U33" s="2">
        <v>47</v>
      </c>
      <c r="V33" s="9">
        <v>0.37007874015748032</v>
      </c>
      <c r="W33" s="2">
        <v>0</v>
      </c>
      <c r="X33" s="2">
        <v>11</v>
      </c>
      <c r="Y33" s="2">
        <v>4</v>
      </c>
      <c r="Z33" s="2">
        <v>17</v>
      </c>
      <c r="AA33" s="2">
        <v>13</v>
      </c>
    </row>
    <row r="34" spans="1:27" ht="16.5" customHeight="1" x14ac:dyDescent="0.25">
      <c r="A34" s="19">
        <v>36</v>
      </c>
      <c r="B34" s="1" t="s">
        <v>27</v>
      </c>
      <c r="C34" s="1" t="s">
        <v>139</v>
      </c>
      <c r="D34" s="2">
        <v>270757</v>
      </c>
      <c r="E34" s="9">
        <v>0.99183111283687497</v>
      </c>
      <c r="F34" s="2">
        <v>2230</v>
      </c>
      <c r="G34" s="9">
        <v>8.1688871631249837E-3</v>
      </c>
      <c r="H34" s="2">
        <v>272987</v>
      </c>
      <c r="I34" s="2">
        <v>32574</v>
      </c>
      <c r="J34" s="9">
        <v>0.12030713887360253</v>
      </c>
      <c r="K34" s="2">
        <v>32574</v>
      </c>
      <c r="L34" s="9">
        <v>0.12953845909123446</v>
      </c>
      <c r="M34" s="2">
        <v>218888</v>
      </c>
      <c r="N34" s="9">
        <v>0.87046154090876549</v>
      </c>
      <c r="O34" s="2">
        <v>251462</v>
      </c>
      <c r="P34" s="9">
        <v>0.92873683782875416</v>
      </c>
      <c r="Q34" s="2">
        <v>7102</v>
      </c>
      <c r="R34" s="9">
        <v>0.31456792310758735</v>
      </c>
      <c r="S34" s="2">
        <v>15475</v>
      </c>
      <c r="T34" s="9">
        <v>0.68543207689241259</v>
      </c>
      <c r="U34" s="2">
        <v>22577</v>
      </c>
      <c r="V34" s="9">
        <v>0.69309879044636824</v>
      </c>
      <c r="W34" s="2">
        <v>13096</v>
      </c>
      <c r="X34" s="2">
        <v>1732</v>
      </c>
      <c r="Y34" s="2">
        <v>98</v>
      </c>
      <c r="Z34" s="2">
        <v>452</v>
      </c>
      <c r="AA34" s="2">
        <v>97</v>
      </c>
    </row>
    <row r="35" spans="1:27" ht="16.5" customHeight="1" x14ac:dyDescent="0.25">
      <c r="A35" s="1">
        <v>61</v>
      </c>
      <c r="B35" s="1" t="s">
        <v>140</v>
      </c>
      <c r="C35" s="1" t="s">
        <v>141</v>
      </c>
      <c r="D35" s="2">
        <v>22969</v>
      </c>
      <c r="E35" s="9">
        <v>0.98634431227723618</v>
      </c>
      <c r="F35" s="2">
        <v>318</v>
      </c>
      <c r="G35" s="9">
        <v>1.3655687722763774E-2</v>
      </c>
      <c r="H35" s="2">
        <v>23287</v>
      </c>
      <c r="I35" s="2">
        <v>2234</v>
      </c>
      <c r="J35" s="9">
        <v>9.7261526405154772E-2</v>
      </c>
      <c r="K35" s="2">
        <v>2234</v>
      </c>
      <c r="L35" s="9">
        <v>0.10317753556253464</v>
      </c>
      <c r="M35" s="2">
        <v>19418</v>
      </c>
      <c r="N35" s="9">
        <v>0.89682246443746538</v>
      </c>
      <c r="O35" s="2">
        <v>21652</v>
      </c>
      <c r="P35" s="9">
        <v>0.94266184857851887</v>
      </c>
      <c r="Q35" s="2">
        <v>98</v>
      </c>
      <c r="R35" s="9">
        <v>5.8160237388724036E-2</v>
      </c>
      <c r="S35" s="2">
        <v>1587</v>
      </c>
      <c r="T35" s="9">
        <v>0.941839762611276</v>
      </c>
      <c r="U35" s="2">
        <v>1685</v>
      </c>
      <c r="V35" s="9">
        <v>0.75425246195165618</v>
      </c>
      <c r="W35" s="2">
        <v>47</v>
      </c>
      <c r="X35" s="2">
        <v>411</v>
      </c>
      <c r="Y35" s="2">
        <v>238</v>
      </c>
      <c r="Z35" s="2">
        <v>554</v>
      </c>
      <c r="AA35" s="2">
        <v>337</v>
      </c>
    </row>
    <row r="36" spans="1:27" ht="16.5" customHeight="1" x14ac:dyDescent="0.25">
      <c r="A36" s="1">
        <v>62</v>
      </c>
      <c r="B36" s="1" t="s">
        <v>51</v>
      </c>
      <c r="C36" s="1" t="s">
        <v>142</v>
      </c>
      <c r="D36" s="2">
        <v>60608</v>
      </c>
      <c r="E36" s="9">
        <v>0.98509548963835836</v>
      </c>
      <c r="F36" s="2">
        <v>917</v>
      </c>
      <c r="G36" s="9">
        <v>1.4904510361641608E-2</v>
      </c>
      <c r="H36" s="2">
        <v>61525</v>
      </c>
      <c r="I36" s="2">
        <v>52009</v>
      </c>
      <c r="J36" s="9">
        <v>0.85812104012671597</v>
      </c>
      <c r="K36" s="2">
        <v>52009</v>
      </c>
      <c r="L36" s="9">
        <v>0.88098585584822564</v>
      </c>
      <c r="M36" s="2">
        <v>7026</v>
      </c>
      <c r="N36" s="9">
        <v>0.11901414415177437</v>
      </c>
      <c r="O36" s="2">
        <v>59035</v>
      </c>
      <c r="P36" s="9">
        <v>0.9740463305174234</v>
      </c>
      <c r="Q36" s="2">
        <v>2261</v>
      </c>
      <c r="R36" s="9">
        <v>5.8089047606813451E-2</v>
      </c>
      <c r="S36" s="2">
        <v>36662</v>
      </c>
      <c r="T36" s="9">
        <v>0.94191095239318656</v>
      </c>
      <c r="U36" s="2">
        <v>38923</v>
      </c>
      <c r="V36" s="9">
        <v>0.74838970178238384</v>
      </c>
      <c r="W36" s="2">
        <v>1264</v>
      </c>
      <c r="X36" s="2">
        <v>7097</v>
      </c>
      <c r="Y36" s="2">
        <v>5958</v>
      </c>
      <c r="Z36" s="2">
        <v>12867</v>
      </c>
      <c r="AA36" s="2">
        <v>9476</v>
      </c>
    </row>
    <row r="37" spans="1:27" ht="16.5" customHeight="1" x14ac:dyDescent="0.25">
      <c r="A37" s="1">
        <v>69</v>
      </c>
      <c r="B37" s="1" t="s">
        <v>143</v>
      </c>
      <c r="C37" s="1" t="s">
        <v>144</v>
      </c>
      <c r="D37" s="2">
        <v>145</v>
      </c>
      <c r="E37" s="9">
        <v>0.95394736842105265</v>
      </c>
      <c r="F37" s="2">
        <v>7</v>
      </c>
      <c r="G37" s="9">
        <v>4.6052631578947366E-2</v>
      </c>
      <c r="H37" s="2">
        <v>152</v>
      </c>
      <c r="I37" s="2">
        <v>0</v>
      </c>
      <c r="J37" s="9">
        <v>0</v>
      </c>
      <c r="K37" s="2">
        <v>0</v>
      </c>
      <c r="L37" s="9">
        <v>0</v>
      </c>
      <c r="M37" s="2">
        <v>129</v>
      </c>
      <c r="N37" s="9">
        <v>1</v>
      </c>
      <c r="O37" s="2">
        <v>129</v>
      </c>
      <c r="P37" s="9">
        <v>0.8896551724137931</v>
      </c>
      <c r="Q37" s="2">
        <v>0</v>
      </c>
      <c r="R37" s="9">
        <v>0</v>
      </c>
      <c r="S37" s="2">
        <v>0</v>
      </c>
      <c r="T37" s="9">
        <v>0</v>
      </c>
      <c r="U37" s="2">
        <v>0</v>
      </c>
      <c r="V37" s="9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</row>
    <row r="38" spans="1:27" ht="16.5" customHeight="1" x14ac:dyDescent="0.25">
      <c r="A38" s="1">
        <v>63</v>
      </c>
      <c r="B38" s="1" t="s">
        <v>52</v>
      </c>
      <c r="C38" s="1" t="s">
        <v>145</v>
      </c>
      <c r="D38" s="2">
        <v>48330</v>
      </c>
      <c r="E38" s="9">
        <v>0.98558231539449803</v>
      </c>
      <c r="F38" s="2">
        <v>707</v>
      </c>
      <c r="G38" s="9">
        <v>1.4417684605501968E-2</v>
      </c>
      <c r="H38" s="2">
        <v>49037</v>
      </c>
      <c r="I38" s="2">
        <v>39815</v>
      </c>
      <c r="J38" s="9">
        <v>0.8238154355472791</v>
      </c>
      <c r="K38" s="2">
        <v>39815</v>
      </c>
      <c r="L38" s="9">
        <v>0.83024022020185173</v>
      </c>
      <c r="M38" s="2">
        <v>8141</v>
      </c>
      <c r="N38" s="9">
        <v>0.1697597797981483</v>
      </c>
      <c r="O38" s="2">
        <v>47956</v>
      </c>
      <c r="P38" s="9">
        <v>0.99226153527829508</v>
      </c>
      <c r="Q38" s="2">
        <v>2542</v>
      </c>
      <c r="R38" s="9">
        <v>8.9861425339366516E-2</v>
      </c>
      <c r="S38" s="2">
        <v>25746</v>
      </c>
      <c r="T38" s="9">
        <v>0.91013857466063353</v>
      </c>
      <c r="U38" s="2">
        <v>28288</v>
      </c>
      <c r="V38" s="9">
        <v>0.71048599773954535</v>
      </c>
      <c r="W38" s="2">
        <v>1083</v>
      </c>
      <c r="X38" s="2">
        <v>10160</v>
      </c>
      <c r="Y38" s="2">
        <v>2045</v>
      </c>
      <c r="Z38" s="2">
        <v>5121</v>
      </c>
      <c r="AA38" s="2">
        <v>7337</v>
      </c>
    </row>
    <row r="39" spans="1:27" ht="16.5" customHeight="1" x14ac:dyDescent="0.25">
      <c r="A39" s="1">
        <v>96</v>
      </c>
      <c r="B39" s="1" t="s">
        <v>61</v>
      </c>
      <c r="C39" s="1" t="s">
        <v>146</v>
      </c>
      <c r="D39" s="2">
        <v>254401</v>
      </c>
      <c r="E39" s="9">
        <v>0.96827982567986759</v>
      </c>
      <c r="F39" s="2">
        <v>8334</v>
      </c>
      <c r="G39" s="9">
        <v>3.1720174320132452E-2</v>
      </c>
      <c r="H39" s="2">
        <v>262735</v>
      </c>
      <c r="I39" s="2">
        <v>104442</v>
      </c>
      <c r="J39" s="9">
        <v>0.41054083906902883</v>
      </c>
      <c r="K39" s="2">
        <v>104442</v>
      </c>
      <c r="L39" s="9">
        <v>0.41975259024668632</v>
      </c>
      <c r="M39" s="2">
        <v>144376</v>
      </c>
      <c r="N39" s="9">
        <v>0.58024740975331368</v>
      </c>
      <c r="O39" s="2">
        <v>248818</v>
      </c>
      <c r="P39" s="9">
        <v>0.97805433154743893</v>
      </c>
      <c r="Q39" s="2">
        <v>4108</v>
      </c>
      <c r="R39" s="9">
        <v>5.5441589289570284E-2</v>
      </c>
      <c r="S39" s="2">
        <v>69988</v>
      </c>
      <c r="T39" s="9">
        <v>0.94455841071042967</v>
      </c>
      <c r="U39" s="2">
        <v>74096</v>
      </c>
      <c r="V39" s="9">
        <v>0.70944639129851972</v>
      </c>
      <c r="W39" s="2">
        <v>44</v>
      </c>
      <c r="X39" s="2">
        <v>18818</v>
      </c>
      <c r="Y39" s="2">
        <v>9106</v>
      </c>
      <c r="Z39" s="2">
        <v>27632</v>
      </c>
      <c r="AA39" s="2">
        <v>14388</v>
      </c>
    </row>
    <row r="40" spans="1:27" ht="16.5" customHeight="1" x14ac:dyDescent="0.25">
      <c r="A40" s="1">
        <v>97</v>
      </c>
      <c r="B40" s="1" t="s">
        <v>147</v>
      </c>
      <c r="C40" s="1" t="s">
        <v>148</v>
      </c>
      <c r="D40" s="2">
        <v>2638</v>
      </c>
      <c r="E40" s="9">
        <v>0.93512938674228996</v>
      </c>
      <c r="F40" s="2">
        <v>183</v>
      </c>
      <c r="G40" s="9">
        <v>6.4870613257710028E-2</v>
      </c>
      <c r="H40" s="2">
        <v>2821</v>
      </c>
      <c r="I40" s="2">
        <v>2606</v>
      </c>
      <c r="J40" s="9">
        <v>0.98786959818043973</v>
      </c>
      <c r="K40" s="2">
        <v>2606</v>
      </c>
      <c r="L40" s="9">
        <v>0.99541634835752479</v>
      </c>
      <c r="M40" s="2">
        <v>12</v>
      </c>
      <c r="N40" s="9">
        <v>4.5836516424751722E-3</v>
      </c>
      <c r="O40" s="2">
        <v>2618</v>
      </c>
      <c r="P40" s="9">
        <v>0.99241849886277478</v>
      </c>
      <c r="Q40" s="2">
        <v>28</v>
      </c>
      <c r="R40" s="9">
        <v>2.0864381520119227E-2</v>
      </c>
      <c r="S40" s="2">
        <v>1314</v>
      </c>
      <c r="T40" s="9">
        <v>0.97913561847988073</v>
      </c>
      <c r="U40" s="2">
        <v>1342</v>
      </c>
      <c r="V40" s="9">
        <v>0.51496546431312351</v>
      </c>
      <c r="W40" s="2">
        <v>7</v>
      </c>
      <c r="X40" s="2">
        <v>255</v>
      </c>
      <c r="Y40" s="2">
        <v>112</v>
      </c>
      <c r="Z40" s="2">
        <v>259</v>
      </c>
      <c r="AA40" s="2">
        <v>681</v>
      </c>
    </row>
    <row r="41" spans="1:27" ht="16.5" customHeight="1" x14ac:dyDescent="0.25">
      <c r="A41" s="1">
        <v>58</v>
      </c>
      <c r="B41" s="1" t="s">
        <v>149</v>
      </c>
      <c r="C41" s="1" t="s">
        <v>150</v>
      </c>
      <c r="D41" s="2">
        <v>1961</v>
      </c>
      <c r="E41" s="9">
        <v>0.994421906693712</v>
      </c>
      <c r="F41" s="2">
        <v>11</v>
      </c>
      <c r="G41" s="9">
        <v>5.5780933062880324E-3</v>
      </c>
      <c r="H41" s="2">
        <v>1972</v>
      </c>
      <c r="I41" s="2">
        <v>0</v>
      </c>
      <c r="J41" s="9">
        <v>0</v>
      </c>
      <c r="K41" s="2">
        <v>0</v>
      </c>
      <c r="L41" s="9">
        <v>0</v>
      </c>
      <c r="M41" s="2">
        <v>1832</v>
      </c>
      <c r="N41" s="9">
        <v>1</v>
      </c>
      <c r="O41" s="2">
        <v>1832</v>
      </c>
      <c r="P41" s="9">
        <v>0.93421723610402851</v>
      </c>
      <c r="Q41" s="2">
        <v>0</v>
      </c>
      <c r="R41" s="9">
        <v>0</v>
      </c>
      <c r="S41" s="2">
        <v>0</v>
      </c>
      <c r="T41" s="9">
        <v>0</v>
      </c>
      <c r="U41" s="2">
        <v>0</v>
      </c>
      <c r="V41" s="9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</row>
    <row r="42" spans="1:27" ht="16.5" customHeight="1" x14ac:dyDescent="0.25">
      <c r="A42" s="1">
        <v>49</v>
      </c>
      <c r="B42" s="1" t="s">
        <v>39</v>
      </c>
      <c r="C42" s="1" t="s">
        <v>151</v>
      </c>
      <c r="D42" s="2">
        <v>190481</v>
      </c>
      <c r="E42" s="9">
        <v>0.99278659474109399</v>
      </c>
      <c r="F42" s="2">
        <v>1384</v>
      </c>
      <c r="G42" s="9">
        <v>7.2134052589060017E-3</v>
      </c>
      <c r="H42" s="2">
        <v>191865</v>
      </c>
      <c r="I42" s="2">
        <v>0</v>
      </c>
      <c r="J42" s="9">
        <v>0</v>
      </c>
      <c r="K42" s="2">
        <v>0</v>
      </c>
      <c r="L42" s="9">
        <v>0</v>
      </c>
      <c r="M42" s="2">
        <v>172982</v>
      </c>
      <c r="N42" s="9">
        <v>1</v>
      </c>
      <c r="O42" s="2">
        <v>172982</v>
      </c>
      <c r="P42" s="9">
        <v>0.90813256965261624</v>
      </c>
      <c r="Q42" s="2">
        <v>0</v>
      </c>
      <c r="R42" s="9">
        <v>0</v>
      </c>
      <c r="S42" s="2">
        <v>0</v>
      </c>
      <c r="T42" s="9">
        <v>0</v>
      </c>
      <c r="U42" s="2">
        <v>0</v>
      </c>
      <c r="V42" s="9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</row>
    <row r="43" spans="1:27" ht="16.5" customHeight="1" x14ac:dyDescent="0.25">
      <c r="A43" s="1">
        <v>53</v>
      </c>
      <c r="B43" s="1" t="s">
        <v>43</v>
      </c>
      <c r="C43" s="1" t="s">
        <v>152</v>
      </c>
      <c r="D43" s="2">
        <v>106103</v>
      </c>
      <c r="E43" s="9">
        <v>0.99207113537975333</v>
      </c>
      <c r="F43" s="2">
        <v>848</v>
      </c>
      <c r="G43" s="9">
        <v>7.9288646202466551E-3</v>
      </c>
      <c r="H43" s="2">
        <v>106951</v>
      </c>
      <c r="I43" s="2">
        <v>149</v>
      </c>
      <c r="J43" s="9">
        <v>1.4042958257542201E-3</v>
      </c>
      <c r="K43" s="2">
        <v>149</v>
      </c>
      <c r="L43" s="9">
        <v>1.5094110257916811E-3</v>
      </c>
      <c r="M43" s="2">
        <v>98565</v>
      </c>
      <c r="N43" s="9">
        <v>0.99849058897420828</v>
      </c>
      <c r="O43" s="2">
        <v>98714</v>
      </c>
      <c r="P43" s="9">
        <v>0.93036012176847027</v>
      </c>
      <c r="Q43" s="2">
        <v>5</v>
      </c>
      <c r="R43" s="9">
        <v>4.2016806722689079E-2</v>
      </c>
      <c r="S43" s="2">
        <v>114</v>
      </c>
      <c r="T43" s="9">
        <v>0.95798319327731096</v>
      </c>
      <c r="U43" s="2">
        <v>119</v>
      </c>
      <c r="V43" s="9">
        <v>0.79865771812080533</v>
      </c>
      <c r="W43" s="2">
        <v>0</v>
      </c>
      <c r="X43" s="2">
        <v>53</v>
      </c>
      <c r="Y43" s="2">
        <v>6</v>
      </c>
      <c r="Z43" s="2">
        <v>32</v>
      </c>
      <c r="AA43" s="2">
        <v>23</v>
      </c>
    </row>
    <row r="44" spans="1:27" ht="16.5" customHeight="1" x14ac:dyDescent="0.25">
      <c r="A44" s="1">
        <v>54</v>
      </c>
      <c r="B44" s="1" t="s">
        <v>44</v>
      </c>
      <c r="C44" s="1" t="s">
        <v>153</v>
      </c>
      <c r="D44" s="2">
        <v>47192</v>
      </c>
      <c r="E44" s="9">
        <v>0.99165773603143581</v>
      </c>
      <c r="F44" s="2">
        <v>397</v>
      </c>
      <c r="G44" s="9">
        <v>8.3422639685641637E-3</v>
      </c>
      <c r="H44" s="2">
        <v>47589</v>
      </c>
      <c r="I44" s="2">
        <v>0</v>
      </c>
      <c r="J44" s="9">
        <v>0</v>
      </c>
      <c r="K44" s="2">
        <v>0</v>
      </c>
      <c r="L44" s="9">
        <v>0</v>
      </c>
      <c r="M44" s="2">
        <v>43828</v>
      </c>
      <c r="N44" s="9">
        <v>1</v>
      </c>
      <c r="O44" s="2">
        <v>43828</v>
      </c>
      <c r="P44" s="9">
        <v>0.92871673164943214</v>
      </c>
      <c r="Q44" s="2">
        <v>0</v>
      </c>
      <c r="R44" s="9">
        <v>0</v>
      </c>
      <c r="S44" s="2">
        <v>0</v>
      </c>
      <c r="T44" s="9">
        <v>0</v>
      </c>
      <c r="U44" s="2">
        <v>0</v>
      </c>
      <c r="V44" s="9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</row>
    <row r="45" spans="1:27" ht="16.5" customHeight="1" x14ac:dyDescent="0.25">
      <c r="A45" s="1">
        <v>72</v>
      </c>
      <c r="B45" s="1" t="s">
        <v>154</v>
      </c>
      <c r="C45" s="1" t="s">
        <v>155</v>
      </c>
      <c r="D45" s="2">
        <v>275</v>
      </c>
      <c r="E45" s="9">
        <v>0.93220338983050843</v>
      </c>
      <c r="F45" s="2">
        <v>20</v>
      </c>
      <c r="G45" s="9">
        <v>6.7796610169491525E-2</v>
      </c>
      <c r="H45" s="2">
        <v>295</v>
      </c>
      <c r="I45" s="2">
        <v>125</v>
      </c>
      <c r="J45" s="9">
        <v>0.45454545454545453</v>
      </c>
      <c r="K45" s="2">
        <v>125</v>
      </c>
      <c r="L45" s="9">
        <v>0.46641791044776121</v>
      </c>
      <c r="M45" s="2">
        <v>143</v>
      </c>
      <c r="N45" s="9">
        <v>0.53358208955223885</v>
      </c>
      <c r="O45" s="2">
        <v>268</v>
      </c>
      <c r="P45" s="9">
        <v>0.97454545454545449</v>
      </c>
      <c r="Q45" s="2">
        <v>11</v>
      </c>
      <c r="R45" s="9">
        <v>0.15068493150684931</v>
      </c>
      <c r="S45" s="2">
        <v>62</v>
      </c>
      <c r="T45" s="9">
        <v>0.84931506849315064</v>
      </c>
      <c r="U45" s="2">
        <v>73</v>
      </c>
      <c r="V45" s="9">
        <v>0.58399999999999996</v>
      </c>
      <c r="W45" s="2">
        <v>0</v>
      </c>
      <c r="X45" s="2">
        <v>22</v>
      </c>
      <c r="Y45" s="2">
        <v>2</v>
      </c>
      <c r="Z45" s="2">
        <v>12</v>
      </c>
      <c r="AA45" s="2">
        <v>26</v>
      </c>
    </row>
    <row r="46" spans="1:27" ht="16.5" customHeight="1" x14ac:dyDescent="0.25">
      <c r="A46" s="1">
        <v>37</v>
      </c>
      <c r="B46" s="1" t="s">
        <v>28</v>
      </c>
      <c r="C46" s="1" t="s">
        <v>156</v>
      </c>
      <c r="D46" s="2">
        <v>158104</v>
      </c>
      <c r="E46" s="9">
        <v>0.99225545695314366</v>
      </c>
      <c r="F46" s="2">
        <v>1234</v>
      </c>
      <c r="G46" s="9">
        <v>7.7445430468563682E-3</v>
      </c>
      <c r="H46" s="2">
        <v>159338</v>
      </c>
      <c r="I46" s="2">
        <v>137729</v>
      </c>
      <c r="J46" s="9">
        <v>0.87112913019278448</v>
      </c>
      <c r="K46" s="2">
        <v>137729</v>
      </c>
      <c r="L46" s="9">
        <v>0.90246043966844669</v>
      </c>
      <c r="M46" s="2">
        <v>14886</v>
      </c>
      <c r="N46" s="9">
        <v>9.7539560331553254E-2</v>
      </c>
      <c r="O46" s="2">
        <v>152615</v>
      </c>
      <c r="P46" s="9">
        <v>0.96528234579770278</v>
      </c>
      <c r="Q46" s="2">
        <v>7163</v>
      </c>
      <c r="R46" s="9">
        <v>7.2804333905902199E-2</v>
      </c>
      <c r="S46" s="2">
        <v>91224</v>
      </c>
      <c r="T46" s="9">
        <v>0.92719566609409776</v>
      </c>
      <c r="U46" s="2">
        <v>98387</v>
      </c>
      <c r="V46" s="9">
        <v>0.71435209723442417</v>
      </c>
      <c r="W46" s="2">
        <v>4820</v>
      </c>
      <c r="X46" s="2">
        <v>18078</v>
      </c>
      <c r="Y46" s="2">
        <v>17780</v>
      </c>
      <c r="Z46" s="2">
        <v>43590</v>
      </c>
      <c r="AA46" s="2">
        <v>6956</v>
      </c>
    </row>
    <row r="47" spans="1:27" ht="16.5" customHeight="1" x14ac:dyDescent="0.25">
      <c r="A47" s="1" t="s">
        <v>157</v>
      </c>
      <c r="B47" s="1" t="s">
        <v>63</v>
      </c>
      <c r="C47" s="1"/>
      <c r="D47" s="5">
        <f>SUBTOTAL(109,PEDIDOS!$D$3:$D$46)</f>
        <v>5760706</v>
      </c>
      <c r="E47" s="10">
        <f>PEDIDOS!$D$47/PEDIDOS!$H$47</f>
        <v>0.97865053495554222</v>
      </c>
      <c r="F47" s="5">
        <f>SUBTOTAL(109,PEDIDOS!$F$3:$F$46)</f>
        <v>125671</v>
      </c>
      <c r="G47" s="10">
        <f>PEDIDOS!$F$47/PEDIDOS!$H$47</f>
        <v>2.1349465044457738E-2</v>
      </c>
      <c r="H47" s="5">
        <f>SUBTOTAL(109,PEDIDOS!$H$3:$H$46)</f>
        <v>5886377</v>
      </c>
      <c r="I47" s="5">
        <f>SUBTOTAL(109,PEDIDOS!$I$3:$I$46)</f>
        <v>1413387</v>
      </c>
      <c r="J47" s="10">
        <f>PEDIDOS!$I$47/PEDIDOS!$D$47</f>
        <v>0.24534961513397838</v>
      </c>
      <c r="K47" s="5">
        <f>SUBTOTAL(109,PEDIDOS!$K$3:$K$46)</f>
        <v>1413387</v>
      </c>
      <c r="L47" s="10">
        <f>PEDIDOS!$K$47/PEDIDOS!$O$47</f>
        <v>0.26324261865303616</v>
      </c>
      <c r="M47" s="5">
        <f>SUBTOTAL(109,PEDIDOS!$M$3:$M$46)</f>
        <v>3955755</v>
      </c>
      <c r="N47" s="10">
        <f>PEDIDOS!$M$47/PEDIDOS!$O$47</f>
        <v>0.73675738134696378</v>
      </c>
      <c r="O47" s="5">
        <f>SUBTOTAL(109,PEDIDOS!$O$3:$O$46)</f>
        <v>5369142</v>
      </c>
      <c r="P47" s="10">
        <f>PEDIDOS!$O$47/PEDIDOS!$D$47</f>
        <v>0.93202847012154411</v>
      </c>
      <c r="Q47" s="5">
        <f>SUBTOTAL(109,PEDIDOS!$Q$3:$Q$46)</f>
        <v>82983</v>
      </c>
      <c r="R47" s="10">
        <f>PEDIDOS!$Q$47/PEDIDOS!$U$47</f>
        <v>8.8498019584464668E-2</v>
      </c>
      <c r="S47" s="5">
        <f>SUBTOTAL(109,PEDIDOS!$S$3:$S$46)</f>
        <v>854699</v>
      </c>
      <c r="T47" s="10">
        <f>PEDIDOS!$S$47/PEDIDOS!$U$47</f>
        <v>0.91150198041553532</v>
      </c>
      <c r="U47" s="5">
        <f>SUBTOTAL(109,PEDIDOS!$U$3:$U$46)</f>
        <v>937682</v>
      </c>
      <c r="V47" s="10">
        <f>PEDIDOS!$U$47/PEDIDOS!$K$47</f>
        <v>0.66342905375527017</v>
      </c>
      <c r="W47" s="5">
        <f>SUBTOTAL(109,PEDIDOS!$W$3:$W$46)</f>
        <v>65085</v>
      </c>
      <c r="X47" s="5">
        <f>SUBTOTAL(109,PEDIDOS!$X$3:$X$46)</f>
        <v>184819</v>
      </c>
      <c r="Y47" s="5">
        <f>SUBTOTAL(109,PEDIDOS!$Y$3:$Y$46)</f>
        <v>112035</v>
      </c>
      <c r="Z47" s="5">
        <f>SUBTOTAL(109,PEDIDOS!$Z$3:$Z$46)</f>
        <v>322308</v>
      </c>
      <c r="AA47" s="5">
        <f>SUBTOTAL(109,PEDIDOS!$AA$3:$AA$46)</f>
        <v>170452</v>
      </c>
    </row>
    <row r="48" spans="1:27" ht="16.5" customHeight="1" x14ac:dyDescent="0.25"/>
    <row r="49" spans="11:15" ht="16.5" customHeight="1" x14ac:dyDescent="0.25"/>
    <row r="50" spans="11:15" ht="16.5" customHeight="1" x14ac:dyDescent="0.25">
      <c r="K50" s="2"/>
      <c r="O50" s="2"/>
    </row>
    <row r="51" spans="11:15" ht="16.5" customHeight="1" x14ac:dyDescent="0.25"/>
    <row r="52" spans="11:15" ht="16.5" customHeight="1" x14ac:dyDescent="0.25"/>
    <row r="53" spans="11:15" ht="16.5" customHeight="1" x14ac:dyDescent="0.25">
      <c r="M53" s="2"/>
    </row>
    <row r="54" spans="11:15" ht="16.5" customHeight="1" x14ac:dyDescent="0.25"/>
    <row r="55" spans="11:15" ht="16.5" customHeight="1" x14ac:dyDescent="0.25"/>
    <row r="56" spans="11:15" ht="16.5" customHeight="1" x14ac:dyDescent="0.25"/>
    <row r="57" spans="11:15" ht="16.5" customHeight="1" x14ac:dyDescent="0.25"/>
    <row r="58" spans="11:15" ht="16.5" customHeight="1" x14ac:dyDescent="0.25"/>
    <row r="59" spans="11:15" ht="16.5" customHeight="1" x14ac:dyDescent="0.25"/>
    <row r="60" spans="11:15" ht="16.5" customHeight="1" x14ac:dyDescent="0.25"/>
    <row r="61" spans="11:15" ht="16.5" customHeight="1" x14ac:dyDescent="0.25"/>
    <row r="62" spans="11:15" ht="16.5" customHeight="1" x14ac:dyDescent="0.25"/>
    <row r="63" spans="11:15" ht="16.5" customHeight="1" x14ac:dyDescent="0.25"/>
    <row r="64" spans="11:15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</sheetData>
  <mergeCells count="4">
    <mergeCell ref="D1:J1"/>
    <mergeCell ref="K1:P1"/>
    <mergeCell ref="Q1:V1"/>
    <mergeCell ref="W1:AA1"/>
  </mergeCells>
  <pageMargins left="0.511811024" right="0.511811024" top="0.78740157499999996" bottom="0.78740157499999996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"/>
  <sheetViews>
    <sheetView workbookViewId="0"/>
  </sheetViews>
  <sheetFormatPr defaultColWidth="12.625" defaultRowHeight="15" customHeight="1" x14ac:dyDescent="0.25"/>
  <cols>
    <col min="1" max="1" width="10.875" customWidth="1"/>
    <col min="2" max="2" width="16.25" customWidth="1"/>
    <col min="3" max="7" width="10.875" customWidth="1"/>
    <col min="8" max="8" width="11.875" customWidth="1"/>
    <col min="9" max="23" width="10.875" customWidth="1"/>
  </cols>
  <sheetData>
    <row r="1" spans="1:8" ht="16.5" customHeight="1" x14ac:dyDescent="0.25"/>
    <row r="2" spans="1:8" ht="16.5" customHeight="1" x14ac:dyDescent="0.25">
      <c r="A2" s="11" t="s">
        <v>158</v>
      </c>
      <c r="B2" s="11" t="s">
        <v>4</v>
      </c>
      <c r="C2" s="12" t="s">
        <v>159</v>
      </c>
      <c r="D2" s="12" t="s">
        <v>160</v>
      </c>
      <c r="E2" s="12" t="s">
        <v>161</v>
      </c>
      <c r="F2" s="12" t="s">
        <v>162</v>
      </c>
      <c r="G2" s="12" t="s">
        <v>163</v>
      </c>
      <c r="H2" s="11" t="s">
        <v>164</v>
      </c>
    </row>
    <row r="3" spans="1:8" ht="16.5" customHeight="1" x14ac:dyDescent="0.25">
      <c r="A3" s="1">
        <v>55</v>
      </c>
      <c r="B3" s="1" t="str">
        <f>VLOOKUP(A3,VALORES!$A$3:$B$46,2,0)</f>
        <v>CONAFER</v>
      </c>
      <c r="C3" s="2">
        <v>190952</v>
      </c>
      <c r="D3" s="2">
        <v>121137</v>
      </c>
      <c r="E3" s="2">
        <v>132244</v>
      </c>
      <c r="F3" s="2">
        <v>56961</v>
      </c>
      <c r="G3" s="2">
        <v>28837</v>
      </c>
      <c r="H3" s="13">
        <v>530131</v>
      </c>
    </row>
    <row r="4" spans="1:8" ht="16.5" customHeight="1" x14ac:dyDescent="0.25">
      <c r="A4" s="1">
        <v>79</v>
      </c>
      <c r="B4" s="1" t="str">
        <f>VLOOKUP(A4,VALORES!$A$3:$B$46,2,0)</f>
        <v>CONTAG</v>
      </c>
      <c r="C4" s="2">
        <v>132072</v>
      </c>
      <c r="D4" s="2">
        <v>136634</v>
      </c>
      <c r="E4" s="2">
        <v>146543</v>
      </c>
      <c r="F4" s="2">
        <v>67163</v>
      </c>
      <c r="G4" s="2">
        <v>39911</v>
      </c>
      <c r="H4" s="13">
        <v>522323</v>
      </c>
    </row>
    <row r="5" spans="1:8" ht="16.5" customHeight="1" x14ac:dyDescent="0.25">
      <c r="A5" s="1">
        <v>51</v>
      </c>
      <c r="B5" s="1" t="str">
        <f>VLOOKUP(A5,VALORES!$A$3:$B$46,2,0)</f>
        <v>AMBEC</v>
      </c>
      <c r="C5" s="2">
        <v>216814</v>
      </c>
      <c r="D5" s="2">
        <v>91623</v>
      </c>
      <c r="E5" s="2">
        <v>83317</v>
      </c>
      <c r="F5" s="2">
        <v>32909</v>
      </c>
      <c r="G5" s="2">
        <v>16673</v>
      </c>
      <c r="H5" s="13">
        <v>441336</v>
      </c>
    </row>
    <row r="6" spans="1:8" ht="16.5" customHeight="1" x14ac:dyDescent="0.25">
      <c r="A6" s="1">
        <v>42</v>
      </c>
      <c r="B6" s="1" t="str">
        <f>VLOOKUP(A6,VALORES!$A$3:$B$46,2,0)</f>
        <v>AMAR BRASIL</v>
      </c>
      <c r="C6" s="2">
        <v>163830</v>
      </c>
      <c r="D6" s="2">
        <v>65405</v>
      </c>
      <c r="E6" s="2">
        <v>73046</v>
      </c>
      <c r="F6" s="2">
        <v>23977</v>
      </c>
      <c r="G6" s="2">
        <v>12155</v>
      </c>
      <c r="H6" s="13">
        <v>338413</v>
      </c>
    </row>
    <row r="7" spans="1:8" ht="16.5" customHeight="1" x14ac:dyDescent="0.25">
      <c r="A7" s="1">
        <v>57</v>
      </c>
      <c r="B7" s="1" t="str">
        <f>VLOOKUP(A7,VALORES!$A$3:$B$46,2,0)</f>
        <v>AAPEN (ABSP)</v>
      </c>
      <c r="C7" s="2">
        <v>122302</v>
      </c>
      <c r="D7" s="2">
        <v>58284</v>
      </c>
      <c r="E7" s="2">
        <v>84286</v>
      </c>
      <c r="F7" s="2">
        <v>27040</v>
      </c>
      <c r="G7" s="2">
        <v>14030</v>
      </c>
      <c r="H7" s="13">
        <v>305942</v>
      </c>
    </row>
    <row r="8" spans="1:8" ht="16.5" customHeight="1" x14ac:dyDescent="0.25">
      <c r="A8" s="1">
        <v>46</v>
      </c>
      <c r="B8" s="1" t="str">
        <f>VLOOKUP(A8,VALORES!$A$3:$B$46,2,0)</f>
        <v>CAAP</v>
      </c>
      <c r="C8" s="2">
        <v>131449</v>
      </c>
      <c r="D8" s="2">
        <v>52082</v>
      </c>
      <c r="E8" s="2">
        <v>78114</v>
      </c>
      <c r="F8" s="2">
        <v>19726</v>
      </c>
      <c r="G8" s="2">
        <v>10064</v>
      </c>
      <c r="H8" s="13">
        <v>291435</v>
      </c>
    </row>
    <row r="9" spans="1:8" ht="16.5" customHeight="1" x14ac:dyDescent="0.25">
      <c r="A9" s="1">
        <v>52</v>
      </c>
      <c r="B9" s="1" t="str">
        <f>VLOOKUP(A9,VALORES!$A$3:$B$46,2,0)</f>
        <v>AAPB</v>
      </c>
      <c r="C9" s="2">
        <v>124517</v>
      </c>
      <c r="D9" s="2">
        <v>54701</v>
      </c>
      <c r="E9" s="2">
        <v>71206</v>
      </c>
      <c r="F9" s="2">
        <v>21383</v>
      </c>
      <c r="G9" s="2">
        <v>10757</v>
      </c>
      <c r="H9" s="13">
        <v>282564</v>
      </c>
    </row>
    <row r="10" spans="1:8" ht="16.5" customHeight="1" x14ac:dyDescent="0.25">
      <c r="A10" s="1">
        <v>36</v>
      </c>
      <c r="B10" s="1" t="str">
        <f>VLOOKUP(A10,VALORES!$A$3:$B$46,2,0)</f>
        <v>MASTER PREV</v>
      </c>
      <c r="C10" s="2">
        <v>139307</v>
      </c>
      <c r="D10" s="2">
        <v>51054</v>
      </c>
      <c r="E10" s="2">
        <v>52976</v>
      </c>
      <c r="F10" s="2">
        <v>19406</v>
      </c>
      <c r="G10" s="2">
        <v>10121</v>
      </c>
      <c r="H10" s="13">
        <v>272864</v>
      </c>
    </row>
    <row r="11" spans="1:8" ht="16.5" customHeight="1" x14ac:dyDescent="0.25">
      <c r="A11" s="1">
        <v>96</v>
      </c>
      <c r="B11" s="1" t="str">
        <f>VLOOKUP(A11,VALORES!$A$3:$B$46,2,0)</f>
        <v>SINDNAPI/FS</v>
      </c>
      <c r="C11" s="2">
        <v>106138</v>
      </c>
      <c r="D11" s="2">
        <v>70055</v>
      </c>
      <c r="E11" s="2">
        <v>56475</v>
      </c>
      <c r="F11" s="2">
        <v>20085</v>
      </c>
      <c r="G11" s="2">
        <v>10112</v>
      </c>
      <c r="H11" s="13">
        <v>262865</v>
      </c>
    </row>
    <row r="12" spans="1:8" ht="16.5" customHeight="1" x14ac:dyDescent="0.25">
      <c r="A12" s="1">
        <v>48</v>
      </c>
      <c r="B12" s="1" t="str">
        <f>VLOOKUP(A12,VALORES!$A$3:$B$46,2,0)</f>
        <v>AAPPS UNIVERSO</v>
      </c>
      <c r="C12" s="2">
        <v>114947</v>
      </c>
      <c r="D12" s="2">
        <v>53950</v>
      </c>
      <c r="E12" s="2">
        <v>54062</v>
      </c>
      <c r="F12" s="2">
        <v>20944</v>
      </c>
      <c r="G12" s="2">
        <v>10515</v>
      </c>
      <c r="H12" s="13">
        <v>254418</v>
      </c>
    </row>
    <row r="13" spans="1:8" ht="16.5" customHeight="1" x14ac:dyDescent="0.25">
      <c r="A13" s="1">
        <v>41</v>
      </c>
      <c r="B13" s="1" t="str">
        <f>VLOOKUP(A13,VALORES!$A$3:$B$46,2,0)</f>
        <v>APDAP (ACOLHER)</v>
      </c>
      <c r="C13" s="2">
        <v>102641</v>
      </c>
      <c r="D13" s="2">
        <v>46984</v>
      </c>
      <c r="E13" s="2">
        <v>47120</v>
      </c>
      <c r="F13" s="2">
        <v>17834</v>
      </c>
      <c r="G13" s="2">
        <v>9151</v>
      </c>
      <c r="H13" s="13">
        <v>223730</v>
      </c>
    </row>
    <row r="14" spans="1:8" ht="16.5" customHeight="1" x14ac:dyDescent="0.25">
      <c r="A14" s="1">
        <v>43</v>
      </c>
      <c r="B14" s="1" t="str">
        <f>VLOOKUP(A14,VALORES!$A$3:$B$46,2,0)</f>
        <v>CBPA</v>
      </c>
      <c r="C14" s="2">
        <v>58294</v>
      </c>
      <c r="D14" s="2">
        <v>54639</v>
      </c>
      <c r="E14" s="2">
        <v>56173</v>
      </c>
      <c r="F14" s="2">
        <v>31168</v>
      </c>
      <c r="G14" s="2">
        <v>16560</v>
      </c>
      <c r="H14" s="13">
        <v>216834</v>
      </c>
    </row>
    <row r="15" spans="1:8" ht="16.5" customHeight="1" x14ac:dyDescent="0.25">
      <c r="A15" s="1">
        <v>40</v>
      </c>
      <c r="B15" s="1" t="str">
        <f>VLOOKUP(A15,VALORES!$A$3:$B$46,2,0)</f>
        <v>CEBAP</v>
      </c>
      <c r="C15" s="2">
        <v>92923</v>
      </c>
      <c r="D15" s="2">
        <v>43149</v>
      </c>
      <c r="E15" s="2">
        <v>51508</v>
      </c>
      <c r="F15" s="2">
        <v>16467</v>
      </c>
      <c r="G15" s="2">
        <v>8569</v>
      </c>
      <c r="H15" s="13">
        <v>212616</v>
      </c>
    </row>
    <row r="16" spans="1:8" ht="16.5" customHeight="1" x14ac:dyDescent="0.25">
      <c r="A16" s="1">
        <v>49</v>
      </c>
      <c r="B16" s="1" t="str">
        <f>VLOOKUP(A16,VALORES!$A$3:$B$46,2,0)</f>
        <v>UNASPUB</v>
      </c>
      <c r="C16" s="2">
        <v>79065</v>
      </c>
      <c r="D16" s="2">
        <v>40783</v>
      </c>
      <c r="E16" s="2">
        <v>43067</v>
      </c>
      <c r="F16" s="2">
        <v>19262</v>
      </c>
      <c r="G16" s="2">
        <v>9724</v>
      </c>
      <c r="H16" s="13">
        <v>191901</v>
      </c>
    </row>
    <row r="17" spans="1:8" ht="16.5" customHeight="1" x14ac:dyDescent="0.25">
      <c r="A17" s="1">
        <v>26</v>
      </c>
      <c r="B17" s="1" t="str">
        <f>VLOOKUP(A17,VALORES!$A$3:$B$46,2,0)</f>
        <v>ANDDAP</v>
      </c>
      <c r="C17" s="2">
        <v>91885</v>
      </c>
      <c r="D17" s="2">
        <v>31311</v>
      </c>
      <c r="E17" s="2">
        <v>39548</v>
      </c>
      <c r="F17" s="2">
        <v>10911</v>
      </c>
      <c r="G17" s="2">
        <v>5887</v>
      </c>
      <c r="H17" s="13">
        <v>179542</v>
      </c>
    </row>
    <row r="18" spans="1:8" ht="16.5" customHeight="1" x14ac:dyDescent="0.25">
      <c r="A18" s="1">
        <v>37</v>
      </c>
      <c r="B18" s="1" t="str">
        <f>VLOOKUP(A18,VALORES!$A$3:$B$46,2,0)</f>
        <v>UNSBRAS</v>
      </c>
      <c r="C18" s="2">
        <v>67799</v>
      </c>
      <c r="D18" s="2">
        <v>34187</v>
      </c>
      <c r="E18" s="2">
        <v>35920</v>
      </c>
      <c r="F18" s="2">
        <v>14335</v>
      </c>
      <c r="G18" s="2">
        <v>7052</v>
      </c>
      <c r="H18" s="13">
        <v>159293</v>
      </c>
    </row>
    <row r="19" spans="1:8" ht="16.5" customHeight="1" x14ac:dyDescent="0.25">
      <c r="A19" s="1">
        <v>25</v>
      </c>
      <c r="B19" s="1" t="str">
        <f>VLOOKUP(A19,VALORES!$A$3:$B$46,2,0)</f>
        <v>AASAP</v>
      </c>
      <c r="C19" s="2">
        <v>73571</v>
      </c>
      <c r="D19" s="2">
        <v>25082</v>
      </c>
      <c r="E19" s="2">
        <v>30267</v>
      </c>
      <c r="F19" s="2">
        <v>8889</v>
      </c>
      <c r="G19" s="2">
        <v>4382</v>
      </c>
      <c r="H19" s="13">
        <v>142191</v>
      </c>
    </row>
    <row r="20" spans="1:8" ht="16.5" customHeight="1" x14ac:dyDescent="0.25">
      <c r="A20" s="1">
        <v>78</v>
      </c>
      <c r="B20" s="1" t="str">
        <f>VLOOKUP(A20,VALORES!$A$3:$B$46,2,0)</f>
        <v>COBAP</v>
      </c>
      <c r="C20" s="2">
        <v>66407</v>
      </c>
      <c r="D20" s="2">
        <v>30677</v>
      </c>
      <c r="E20" s="2">
        <v>27896</v>
      </c>
      <c r="F20" s="2">
        <v>11407</v>
      </c>
      <c r="G20" s="2">
        <v>5771</v>
      </c>
      <c r="H20" s="13">
        <v>142158</v>
      </c>
    </row>
    <row r="21" spans="1:8" ht="16.5" customHeight="1" x14ac:dyDescent="0.25">
      <c r="A21" s="1">
        <v>34</v>
      </c>
      <c r="B21" s="1" t="str">
        <f>VLOOKUP(A21,VALORES!$A$3:$B$46,2,0)</f>
        <v>ABAPEN</v>
      </c>
      <c r="C21" s="2">
        <v>39994</v>
      </c>
      <c r="D21" s="2">
        <v>29217</v>
      </c>
      <c r="E21" s="2">
        <v>33487</v>
      </c>
      <c r="F21" s="2">
        <v>17069</v>
      </c>
      <c r="G21" s="2">
        <v>8721</v>
      </c>
      <c r="H21" s="13">
        <v>128488</v>
      </c>
    </row>
    <row r="22" spans="1:8" ht="16.5" customHeight="1" x14ac:dyDescent="0.25">
      <c r="A22" s="1">
        <v>53</v>
      </c>
      <c r="B22" s="1" t="str">
        <f>VLOOKUP(A22,VALORES!$A$3:$B$46,2,0)</f>
        <v>UNIBAP</v>
      </c>
      <c r="C22" s="2">
        <v>54415</v>
      </c>
      <c r="D22" s="2">
        <v>21346</v>
      </c>
      <c r="E22" s="2">
        <v>19653</v>
      </c>
      <c r="F22" s="2">
        <v>7677</v>
      </c>
      <c r="G22" s="2">
        <v>3884</v>
      </c>
      <c r="H22" s="13">
        <v>106975</v>
      </c>
    </row>
    <row r="23" spans="1:8" ht="16.5" customHeight="1" x14ac:dyDescent="0.25">
      <c r="A23" s="1">
        <v>45</v>
      </c>
      <c r="B23" s="1" t="str">
        <f>VLOOKUP(A23,VALORES!$A$3:$B$46,2,0)</f>
        <v>AP BRASIL</v>
      </c>
      <c r="C23" s="2">
        <v>44701</v>
      </c>
      <c r="D23" s="2">
        <v>18472</v>
      </c>
      <c r="E23" s="2">
        <v>18361</v>
      </c>
      <c r="F23" s="2">
        <v>7203</v>
      </c>
      <c r="G23" s="2">
        <v>3585</v>
      </c>
      <c r="H23" s="13">
        <v>92322</v>
      </c>
    </row>
    <row r="24" spans="1:8" ht="16.5" customHeight="1" x14ac:dyDescent="0.25">
      <c r="A24" s="1">
        <v>39</v>
      </c>
      <c r="B24" s="1" t="str">
        <f>VLOOKUP(A24,VALORES!$A$3:$B$46,2,0)</f>
        <v>ABENPREV</v>
      </c>
      <c r="C24" s="2">
        <v>45598</v>
      </c>
      <c r="D24" s="2">
        <v>15049</v>
      </c>
      <c r="E24" s="2">
        <v>13549</v>
      </c>
      <c r="F24" s="2">
        <v>5053</v>
      </c>
      <c r="G24" s="2">
        <v>2501</v>
      </c>
      <c r="H24" s="13">
        <v>81750</v>
      </c>
    </row>
    <row r="25" spans="1:8" ht="16.5" customHeight="1" x14ac:dyDescent="0.25">
      <c r="A25" s="1">
        <v>31</v>
      </c>
      <c r="B25" s="1" t="str">
        <f>VLOOKUP(A25,VALORES!$A$3:$B$46,2,0)</f>
        <v>CENAP.ASA</v>
      </c>
      <c r="C25" s="2">
        <v>43753</v>
      </c>
      <c r="D25" s="2">
        <v>14647</v>
      </c>
      <c r="E25" s="2">
        <v>15169</v>
      </c>
      <c r="F25" s="2">
        <v>3176</v>
      </c>
      <c r="G25" s="2">
        <v>1254</v>
      </c>
      <c r="H25" s="13">
        <v>77999</v>
      </c>
    </row>
    <row r="26" spans="1:8" ht="16.5" customHeight="1" x14ac:dyDescent="0.25">
      <c r="A26" s="1">
        <v>62</v>
      </c>
      <c r="B26" s="1" t="str">
        <f>VLOOKUP(A26,VALORES!$A$3:$B$46,2,0)</f>
        <v>SINAB</v>
      </c>
      <c r="C26" s="2">
        <v>33801</v>
      </c>
      <c r="D26" s="2">
        <v>12574</v>
      </c>
      <c r="E26" s="2">
        <v>9789</v>
      </c>
      <c r="F26" s="2">
        <v>3614</v>
      </c>
      <c r="G26" s="2">
        <v>1772</v>
      </c>
      <c r="H26" s="13">
        <v>61550</v>
      </c>
    </row>
    <row r="27" spans="1:8" ht="16.5" customHeight="1" x14ac:dyDescent="0.25">
      <c r="A27" s="1">
        <v>32</v>
      </c>
      <c r="B27" s="1" t="str">
        <f>VLOOKUP(A27,VALORES!$A$3:$B$46,2,0)</f>
        <v>ABRASPREV</v>
      </c>
      <c r="C27" s="2">
        <v>15757</v>
      </c>
      <c r="D27" s="2">
        <v>13436</v>
      </c>
      <c r="E27" s="2">
        <v>15531</v>
      </c>
      <c r="F27" s="2">
        <v>8161</v>
      </c>
      <c r="G27" s="2">
        <v>4275</v>
      </c>
      <c r="H27" s="13">
        <v>57160</v>
      </c>
    </row>
    <row r="28" spans="1:8" ht="16.5" customHeight="1" x14ac:dyDescent="0.25">
      <c r="A28" s="1">
        <v>47</v>
      </c>
      <c r="B28" s="1" t="str">
        <f>VLOOKUP(A28,VALORES!$A$3:$B$46,2,0)</f>
        <v>CINAAP</v>
      </c>
      <c r="C28" s="2">
        <v>24895</v>
      </c>
      <c r="D28" s="2">
        <v>11095</v>
      </c>
      <c r="E28" s="2">
        <v>9837</v>
      </c>
      <c r="F28" s="2">
        <v>3745</v>
      </c>
      <c r="G28" s="2">
        <v>1961</v>
      </c>
      <c r="H28" s="13">
        <v>51533</v>
      </c>
    </row>
    <row r="29" spans="1:8" ht="16.5" customHeight="1" x14ac:dyDescent="0.25">
      <c r="A29" s="1">
        <v>63</v>
      </c>
      <c r="B29" s="1" t="str">
        <f>VLOOKUP(A29,VALORES!$A$3:$B$46,2,0)</f>
        <v>SINDIAPI</v>
      </c>
      <c r="C29" s="2">
        <v>25033</v>
      </c>
      <c r="D29" s="2">
        <v>10282</v>
      </c>
      <c r="E29" s="2">
        <v>8749</v>
      </c>
      <c r="F29" s="2">
        <v>3336</v>
      </c>
      <c r="G29" s="2">
        <v>1655</v>
      </c>
      <c r="H29" s="13">
        <v>49055</v>
      </c>
    </row>
    <row r="30" spans="1:8" ht="16.5" customHeight="1" x14ac:dyDescent="0.25">
      <c r="A30" s="1">
        <v>33</v>
      </c>
      <c r="B30" s="1" t="str">
        <f>VLOOKUP(A30,VALORES!$A$3:$B$46,2,0)</f>
        <v>AAB</v>
      </c>
      <c r="C30" s="2">
        <v>24911</v>
      </c>
      <c r="D30" s="2">
        <v>9251</v>
      </c>
      <c r="E30" s="2">
        <v>9425</v>
      </c>
      <c r="F30" s="2">
        <v>2951</v>
      </c>
      <c r="G30" s="2">
        <v>1558</v>
      </c>
      <c r="H30" s="13">
        <v>48096</v>
      </c>
    </row>
    <row r="31" spans="1:8" ht="16.5" customHeight="1" x14ac:dyDescent="0.25">
      <c r="A31" s="1">
        <v>54</v>
      </c>
      <c r="B31" s="1" t="str">
        <f>VLOOKUP(A31,VALORES!$A$3:$B$46,2,0)</f>
        <v>UNIBRASIL</v>
      </c>
      <c r="C31" s="2">
        <v>25682</v>
      </c>
      <c r="D31" s="2">
        <v>9043</v>
      </c>
      <c r="E31" s="2">
        <v>8210</v>
      </c>
      <c r="F31" s="2">
        <v>3062</v>
      </c>
      <c r="G31" s="2">
        <v>1615</v>
      </c>
      <c r="H31" s="13">
        <v>47612</v>
      </c>
    </row>
    <row r="32" spans="1:8" ht="16.5" customHeight="1" x14ac:dyDescent="0.25">
      <c r="A32" s="1">
        <v>35</v>
      </c>
      <c r="B32" s="1" t="str">
        <f>VLOOKUP(A32,VALORES!$A$3:$B$46,2,0)</f>
        <v>ASBRAPI</v>
      </c>
      <c r="C32" s="2">
        <v>13030</v>
      </c>
      <c r="D32" s="2">
        <v>5869</v>
      </c>
      <c r="E32" s="2">
        <v>6627</v>
      </c>
      <c r="F32" s="2">
        <v>2236</v>
      </c>
      <c r="G32" s="2">
        <v>1159</v>
      </c>
      <c r="H32" s="13">
        <v>28921</v>
      </c>
    </row>
    <row r="33" spans="1:8" ht="16.5" customHeight="1" x14ac:dyDescent="0.25">
      <c r="A33" s="1">
        <v>61</v>
      </c>
      <c r="B33" s="1" t="str">
        <f>VLOOKUP(A33,VALORES!$A$3:$B$46,2,0)</f>
        <v>RIAAM</v>
      </c>
      <c r="C33" s="2">
        <v>12834</v>
      </c>
      <c r="D33" s="2">
        <v>4387</v>
      </c>
      <c r="E33" s="2">
        <v>3938</v>
      </c>
      <c r="F33" s="2">
        <v>1387</v>
      </c>
      <c r="G33" s="2">
        <v>749</v>
      </c>
      <c r="H33" s="13">
        <v>23295</v>
      </c>
    </row>
    <row r="34" spans="1:8" ht="16.5" customHeight="1" x14ac:dyDescent="0.25">
      <c r="A34" s="1">
        <v>66</v>
      </c>
      <c r="B34" s="1" t="str">
        <f>VLOOKUP(A34,VALORES!$A$3:$B$46,2,0)</f>
        <v>CONTRAF</v>
      </c>
      <c r="C34" s="2">
        <v>4709</v>
      </c>
      <c r="D34" s="2">
        <v>4535</v>
      </c>
      <c r="E34" s="2">
        <v>4691</v>
      </c>
      <c r="F34" s="2">
        <v>2541</v>
      </c>
      <c r="G34" s="2">
        <v>1329</v>
      </c>
      <c r="H34" s="13">
        <v>17805</v>
      </c>
    </row>
    <row r="35" spans="1:8" ht="16.5" customHeight="1" x14ac:dyDescent="0.25">
      <c r="A35" s="1">
        <v>38</v>
      </c>
      <c r="B35" s="1" t="str">
        <f>VLOOKUP(A35,VALORES!$A$3:$B$46,2,0)</f>
        <v>ASABASP</v>
      </c>
      <c r="C35" s="2">
        <v>8626</v>
      </c>
      <c r="D35" s="2">
        <v>3372</v>
      </c>
      <c r="E35" s="2">
        <v>3522</v>
      </c>
      <c r="F35" s="2">
        <v>1303</v>
      </c>
      <c r="G35" s="2">
        <v>659</v>
      </c>
      <c r="H35" s="13">
        <v>17482</v>
      </c>
    </row>
    <row r="36" spans="1:8" ht="16.5" customHeight="1" x14ac:dyDescent="0.25">
      <c r="A36" s="1">
        <v>30</v>
      </c>
      <c r="B36" s="1" t="str">
        <f>VLOOKUP(A36,VALORES!$A$3:$B$46,2,0)</f>
        <v>AASPA</v>
      </c>
      <c r="C36" s="2">
        <v>6113</v>
      </c>
      <c r="D36" s="2">
        <v>2399</v>
      </c>
      <c r="E36" s="2">
        <v>2278</v>
      </c>
      <c r="F36" s="2">
        <v>919</v>
      </c>
      <c r="G36" s="2">
        <v>497</v>
      </c>
      <c r="H36" s="13">
        <v>12206</v>
      </c>
    </row>
    <row r="37" spans="1:8" ht="16.5" customHeight="1" x14ac:dyDescent="0.25">
      <c r="A37" s="1">
        <v>50</v>
      </c>
      <c r="B37" s="1" t="str">
        <f>VLOOKUP(A37,VALORES!$A$3:$B$46,2,0)</f>
        <v>ABRAPPS</v>
      </c>
      <c r="C37" s="2">
        <v>1534</v>
      </c>
      <c r="D37" s="2">
        <v>711</v>
      </c>
      <c r="E37" s="2">
        <v>693</v>
      </c>
      <c r="F37" s="2">
        <v>281</v>
      </c>
      <c r="G37" s="2">
        <v>137</v>
      </c>
      <c r="H37" s="13">
        <v>3356</v>
      </c>
    </row>
    <row r="38" spans="1:8" ht="16.5" customHeight="1" x14ac:dyDescent="0.25">
      <c r="A38" s="1">
        <v>97</v>
      </c>
      <c r="B38" s="1" t="str">
        <f>VLOOKUP(A38,VALORES!$A$3:$B$46,2,0)</f>
        <v>SINTAPI/CUT</v>
      </c>
      <c r="C38" s="2">
        <v>1061</v>
      </c>
      <c r="D38" s="2">
        <v>629</v>
      </c>
      <c r="E38" s="2">
        <v>673</v>
      </c>
      <c r="F38" s="2">
        <v>315</v>
      </c>
      <c r="G38" s="2">
        <v>145</v>
      </c>
      <c r="H38" s="13">
        <v>2823</v>
      </c>
    </row>
    <row r="39" spans="1:8" ht="16.5" customHeight="1" x14ac:dyDescent="0.25">
      <c r="A39" s="1">
        <v>58</v>
      </c>
      <c r="B39" s="1" t="str">
        <f>VLOOKUP(A39,VALORES!$A$3:$B$46,2,0)</f>
        <v>SINTRAAPI</v>
      </c>
      <c r="C39" s="2">
        <v>974</v>
      </c>
      <c r="D39" s="2">
        <v>378</v>
      </c>
      <c r="E39" s="2">
        <v>399</v>
      </c>
      <c r="F39" s="2">
        <v>153</v>
      </c>
      <c r="G39" s="2">
        <v>71</v>
      </c>
      <c r="H39" s="13">
        <v>1975</v>
      </c>
    </row>
    <row r="40" spans="1:8" ht="16.5" customHeight="1" x14ac:dyDescent="0.25">
      <c r="A40" s="1">
        <v>60</v>
      </c>
      <c r="B40" s="1" t="str">
        <f>VLOOKUP(A40,VALORES!$A$3:$B$46,2,0)</f>
        <v>FITF/CNTT/CUT</v>
      </c>
      <c r="C40" s="2">
        <v>135</v>
      </c>
      <c r="D40" s="2">
        <v>57</v>
      </c>
      <c r="E40" s="2">
        <v>86</v>
      </c>
      <c r="F40" s="2">
        <v>20</v>
      </c>
      <c r="G40" s="2">
        <v>5</v>
      </c>
      <c r="H40" s="13">
        <v>303</v>
      </c>
    </row>
    <row r="41" spans="1:8" ht="16.5" customHeight="1" x14ac:dyDescent="0.25">
      <c r="A41" s="1">
        <v>72</v>
      </c>
      <c r="B41" s="1" t="str">
        <f>VLOOKUP(A41,VALORES!$A$3:$B$46,2,0)</f>
        <v>UNIDOS</v>
      </c>
      <c r="C41" s="2">
        <v>135</v>
      </c>
      <c r="D41" s="2">
        <v>66</v>
      </c>
      <c r="E41" s="2">
        <v>60</v>
      </c>
      <c r="F41" s="2">
        <v>24</v>
      </c>
      <c r="G41" s="2">
        <v>10</v>
      </c>
      <c r="H41" s="13">
        <v>295</v>
      </c>
    </row>
    <row r="42" spans="1:8" ht="16.5" customHeight="1" x14ac:dyDescent="0.25">
      <c r="A42" s="1">
        <v>69</v>
      </c>
      <c r="B42" s="1" t="str">
        <f>VLOOKUP(A42,VALORES!$A$3:$B$46,2,0)</f>
        <v>SINDAPB</v>
      </c>
      <c r="C42" s="2">
        <v>70</v>
      </c>
      <c r="D42" s="2">
        <v>26</v>
      </c>
      <c r="E42" s="2">
        <v>35</v>
      </c>
      <c r="F42" s="2">
        <v>12</v>
      </c>
      <c r="G42" s="2">
        <v>9</v>
      </c>
      <c r="H42" s="13">
        <v>152</v>
      </c>
    </row>
    <row r="43" spans="1:8" ht="16.5" customHeight="1" x14ac:dyDescent="0.25">
      <c r="A43" s="1">
        <v>90</v>
      </c>
      <c r="B43" s="1" t="str">
        <f>VLOOKUP(A43,VALORES!$A$3:$B$46,2,0)</f>
        <v>ASTRE-POLL</v>
      </c>
      <c r="C43" s="2">
        <v>44</v>
      </c>
      <c r="D43" s="2">
        <v>22</v>
      </c>
      <c r="E43" s="2">
        <v>24</v>
      </c>
      <c r="F43" s="2">
        <v>7</v>
      </c>
      <c r="G43" s="2">
        <v>5</v>
      </c>
      <c r="H43" s="13">
        <v>102</v>
      </c>
    </row>
    <row r="44" spans="1:8" ht="16.5" customHeight="1" x14ac:dyDescent="0.25">
      <c r="A44" s="1">
        <v>59</v>
      </c>
      <c r="B44" s="1" t="str">
        <f>VLOOKUP(A44,VALORES!$A$3:$B$46,2,0)</f>
        <v>ABAMSP</v>
      </c>
      <c r="C44" s="2"/>
      <c r="D44" s="2">
        <v>1</v>
      </c>
      <c r="E44" s="2"/>
      <c r="F44" s="2"/>
      <c r="G44" s="2"/>
      <c r="H44" s="13">
        <v>1</v>
      </c>
    </row>
    <row r="45" spans="1:8" ht="16.5" customHeight="1" x14ac:dyDescent="0.25">
      <c r="A45" s="1">
        <v>64</v>
      </c>
      <c r="B45" s="1" t="str">
        <f>VLOOKUP(A45,VALORES!$A$3:$B$46,2,0)</f>
        <v>ANAPPS</v>
      </c>
      <c r="C45" s="2"/>
      <c r="D45" s="2">
        <v>1</v>
      </c>
      <c r="E45" s="2"/>
      <c r="F45" s="2"/>
      <c r="G45" s="2"/>
      <c r="H45" s="13">
        <v>1</v>
      </c>
    </row>
    <row r="46" spans="1:8" ht="16.5" customHeight="1" x14ac:dyDescent="0.25">
      <c r="A46" s="1">
        <v>74</v>
      </c>
      <c r="B46" s="1" t="str">
        <f>VLOOKUP(A46,VALORES!$A$3:$B$46,2,0)</f>
        <v>CENTRAPE</v>
      </c>
      <c r="C46" s="2"/>
      <c r="D46" s="2"/>
      <c r="E46" s="2">
        <v>1</v>
      </c>
      <c r="F46" s="2"/>
      <c r="G46" s="2"/>
      <c r="H46" s="13">
        <v>1</v>
      </c>
    </row>
    <row r="47" spans="1:8" ht="16.5" customHeight="1" x14ac:dyDescent="0.25">
      <c r="A47" s="32" t="s">
        <v>164</v>
      </c>
      <c r="B47" s="33"/>
      <c r="C47" s="13">
        <f>SUBTOTAL(109,PEDIDOSXMÊS!$C$3:$C$46)</f>
        <v>2502718</v>
      </c>
      <c r="D47" s="13">
        <f>SUBTOTAL(109,PEDIDOSXMÊS!$D$3:$D$46)</f>
        <v>1248602</v>
      </c>
      <c r="E47" s="13">
        <f>SUBTOTAL(109,PEDIDOSXMÊS!$E$3:$E$46)</f>
        <v>1348555</v>
      </c>
      <c r="F47" s="13">
        <f>SUBTOTAL(109,PEDIDOSXMÊS!$F$3:$F$46)</f>
        <v>514112</v>
      </c>
      <c r="G47" s="13">
        <f>SUBTOTAL(109,PEDIDOSXMÊS!$G$3:$G$46)</f>
        <v>267827</v>
      </c>
      <c r="H47" s="13">
        <f>SUBTOTAL(109,PEDIDOSXMÊS!$H$3:$H$46)</f>
        <v>5881814</v>
      </c>
    </row>
    <row r="48" spans="1:8" ht="16.5" customHeight="1" x14ac:dyDescent="0.25"/>
    <row r="49" spans="1:1" ht="16.5" customHeight="1" x14ac:dyDescent="0.25">
      <c r="A49" s="14" t="s">
        <v>165</v>
      </c>
    </row>
    <row r="50" spans="1:1" ht="16.5" customHeight="1" x14ac:dyDescent="0.25"/>
    <row r="51" spans="1:1" ht="16.5" customHeight="1" x14ac:dyDescent="0.25"/>
    <row r="52" spans="1:1" ht="16.5" customHeight="1" x14ac:dyDescent="0.25"/>
    <row r="53" spans="1:1" ht="16.5" customHeight="1" x14ac:dyDescent="0.25"/>
    <row r="54" spans="1:1" ht="16.5" customHeight="1" x14ac:dyDescent="0.25"/>
    <row r="55" spans="1:1" ht="16.5" customHeight="1" x14ac:dyDescent="0.25"/>
    <row r="56" spans="1:1" ht="16.5" customHeight="1" x14ac:dyDescent="0.25"/>
    <row r="57" spans="1:1" ht="16.5" customHeight="1" x14ac:dyDescent="0.25"/>
    <row r="58" spans="1:1" ht="16.5" customHeight="1" x14ac:dyDescent="0.25"/>
    <row r="59" spans="1:1" ht="16.5" customHeight="1" x14ac:dyDescent="0.25"/>
    <row r="60" spans="1:1" ht="16.5" customHeight="1" x14ac:dyDescent="0.25"/>
    <row r="61" spans="1:1" ht="16.5" customHeight="1" x14ac:dyDescent="0.25"/>
    <row r="62" spans="1:1" ht="16.5" customHeight="1" x14ac:dyDescent="0.25"/>
    <row r="63" spans="1:1" ht="16.5" customHeight="1" x14ac:dyDescent="0.25"/>
    <row r="64" spans="1:1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</sheetData>
  <mergeCells count="1">
    <mergeCell ref="A47:B47"/>
  </mergeCells>
  <pageMargins left="0.511811024" right="0.511811024" top="0.78740157499999996" bottom="0.78740157499999996" header="0" footer="0"/>
  <pageSetup orientation="landscape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2C78B-26A1-4AEF-B70D-CCCF562609CC}">
  <dimension ref="A1:B10"/>
  <sheetViews>
    <sheetView tabSelected="1" zoomScale="160" zoomScaleNormal="160" workbookViewId="0"/>
  </sheetViews>
  <sheetFormatPr defaultRowHeight="15.75" x14ac:dyDescent="0.25"/>
  <cols>
    <col min="1" max="1" width="40.625" customWidth="1"/>
  </cols>
  <sheetData>
    <row r="1" spans="1:2" x14ac:dyDescent="0.25">
      <c r="A1" s="17" t="s">
        <v>166</v>
      </c>
    </row>
    <row r="2" spans="1:2" x14ac:dyDescent="0.25">
      <c r="A2" s="15" t="s">
        <v>167</v>
      </c>
      <c r="B2" s="16" t="s">
        <v>168</v>
      </c>
    </row>
    <row r="3" spans="1:2" x14ac:dyDescent="0.25">
      <c r="A3" s="15" t="s">
        <v>169</v>
      </c>
      <c r="B3" s="16" t="s">
        <v>170</v>
      </c>
    </row>
    <row r="4" spans="1:2" x14ac:dyDescent="0.25">
      <c r="A4" s="15" t="s">
        <v>171</v>
      </c>
      <c r="B4" s="16" t="s">
        <v>172</v>
      </c>
    </row>
    <row r="5" spans="1:2" x14ac:dyDescent="0.25">
      <c r="A5" s="15" t="s">
        <v>173</v>
      </c>
      <c r="B5" s="16" t="s">
        <v>174</v>
      </c>
    </row>
    <row r="6" spans="1:2" x14ac:dyDescent="0.25">
      <c r="A6" s="15" t="s">
        <v>175</v>
      </c>
      <c r="B6" s="16" t="s">
        <v>176</v>
      </c>
    </row>
    <row r="7" spans="1:2" x14ac:dyDescent="0.25">
      <c r="A7" s="15" t="s">
        <v>177</v>
      </c>
      <c r="B7" s="16"/>
    </row>
    <row r="8" spans="1:2" x14ac:dyDescent="0.25">
      <c r="A8" s="15" t="s">
        <v>178</v>
      </c>
    </row>
    <row r="10" spans="1:2" x14ac:dyDescent="0.25">
      <c r="A10" s="15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58ba37-0fbd-46f1-8fb8-9b6d91a65521" xsi:nil="true"/>
    <lcf76f155ced4ddcb4097134ff3c332f xmlns="ba557b39-5de6-4237-a47c-2739785437e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E9304ECB093A84DA7A8F2D2E4A4A3CC" ma:contentTypeVersion="11" ma:contentTypeDescription="Crie um novo documento." ma:contentTypeScope="" ma:versionID="3c304420d3a219416a4ac086a9f2adab">
  <xsd:schema xmlns:xsd="http://www.w3.org/2001/XMLSchema" xmlns:xs="http://www.w3.org/2001/XMLSchema" xmlns:p="http://schemas.microsoft.com/office/2006/metadata/properties" xmlns:ns2="ba557b39-5de6-4237-a47c-2739785437ed" xmlns:ns3="ac58ba37-0fbd-46f1-8fb8-9b6d91a65521" targetNamespace="http://schemas.microsoft.com/office/2006/metadata/properties" ma:root="true" ma:fieldsID="51826e8418aeba32c2d60977a8f4fbf6" ns2:_="" ns3:_="">
    <xsd:import namespace="ba557b39-5de6-4237-a47c-2739785437ed"/>
    <xsd:import namespace="ac58ba37-0fbd-46f1-8fb8-9b6d91a655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57b39-5de6-4237-a47c-2739785437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e31efe01-5009-42b4-8d6a-39df1145a1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8ba37-0fbd-46f1-8fb8-9b6d91a6552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b45a787-5711-48ee-a163-4f13f5d94aa8}" ma:internalName="TaxCatchAll" ma:showField="CatchAllData" ma:web="ac58ba37-0fbd-46f1-8fb8-9b6d91a655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636342-9D67-494F-801E-6406D7CDD0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91032D-E631-4D6D-AA14-64244BEDB7E4}">
  <ds:schemaRefs>
    <ds:schemaRef ds:uri="http://schemas.microsoft.com/office/2006/metadata/properties"/>
    <ds:schemaRef ds:uri="http://schemas.microsoft.com/office/infopath/2007/PartnerControls"/>
    <ds:schemaRef ds:uri="ac58ba37-0fbd-46f1-8fb8-9b6d91a65521"/>
    <ds:schemaRef ds:uri="ba557b39-5de6-4237-a47c-2739785437ed"/>
  </ds:schemaRefs>
</ds:datastoreItem>
</file>

<file path=customXml/itemProps3.xml><?xml version="1.0" encoding="utf-8"?>
<ds:datastoreItem xmlns:ds="http://schemas.openxmlformats.org/officeDocument/2006/customXml" ds:itemID="{2A5A18FB-BEEB-4274-A6B1-8A122F2C8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557b39-5de6-4237-a47c-2739785437ed"/>
    <ds:schemaRef ds:uri="ac58ba37-0fbd-46f1-8fb8-9b6d91a655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VALORES</vt:lpstr>
      <vt:lpstr>PEDIDOS</vt:lpstr>
      <vt:lpstr>PEDIDOSXMÊS</vt:lpstr>
      <vt:lpstr>Dicionário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Flavio Ronison Sampaio</dc:creator>
  <cp:keywords/>
  <dc:description/>
  <cp:lastModifiedBy>Alessandra Cristina Azevedo Cardoso</cp:lastModifiedBy>
  <cp:revision/>
  <dcterms:created xsi:type="dcterms:W3CDTF">2025-05-19T02:51:35Z</dcterms:created>
  <dcterms:modified xsi:type="dcterms:W3CDTF">2025-10-06T14:56:16Z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0x010100BE9304ECB093A84DA7A8F2D2E4A4A3CC</vt:lpwstr>
  </property>
  <property fmtid="{D5CDD505-2E9C-101B-9397-08002B2CF9AE}" pid="3" name="MediaServiceImageTags">
    <vt:lpwstr/>
  </property>
</Properties>
</file>