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OCETI\Temporarias\COVID19\recebidos\"/>
    </mc:Choice>
  </mc:AlternateContent>
  <bookViews>
    <workbookView xWindow="240" yWindow="100" windowWidth="11710" windowHeight="9120"/>
  </bookViews>
  <sheets>
    <sheet name="Créditos extraordinários" sheetId="2" r:id="rId1"/>
    <sheet name="Relatório Documento COVID-19" sheetId="1" r:id="rId2"/>
  </sheets>
  <definedNames>
    <definedName name="_xlnm.Print_Area" localSheetId="0">'Créditos extraordinários'!$A$1:$M$21</definedName>
    <definedName name="_xlnm.Print_Area" localSheetId="1">'Relatório Documento COVID-19'!$A$1:$O$50</definedName>
    <definedName name="_xlnm.Print_Titles" localSheetId="1">'Relatório Documento COVID-19'!$8:$8</definedName>
  </definedNames>
  <calcPr calcId="152511"/>
</workbook>
</file>

<file path=xl/calcChain.xml><?xml version="1.0" encoding="utf-8"?>
<calcChain xmlns="http://schemas.openxmlformats.org/spreadsheetml/2006/main">
  <c r="L20" i="2" l="1"/>
  <c r="K20" i="2"/>
  <c r="M19" i="2"/>
  <c r="M18" i="2"/>
  <c r="M17" i="2"/>
  <c r="M16" i="2"/>
  <c r="M15" i="2"/>
  <c r="M14" i="2"/>
  <c r="M13" i="2"/>
  <c r="M12" i="2"/>
  <c r="M11" i="2"/>
  <c r="M10" i="2"/>
  <c r="L9" i="2"/>
  <c r="M9" i="2" s="1"/>
  <c r="K9" i="2"/>
  <c r="M8" i="2"/>
  <c r="M7" i="2"/>
  <c r="M6" i="2"/>
  <c r="M5" i="2"/>
  <c r="O48" i="1"/>
  <c r="O10" i="1"/>
  <c r="O29" i="1"/>
  <c r="K21" i="2" l="1"/>
  <c r="M20" i="2"/>
  <c r="L21" i="2"/>
  <c r="O49" i="1"/>
  <c r="O50" i="1" s="1"/>
  <c r="M21" i="2" l="1"/>
</calcChain>
</file>

<file path=xl/sharedStrings.xml><?xml version="1.0" encoding="utf-8"?>
<sst xmlns="http://schemas.openxmlformats.org/spreadsheetml/2006/main" count="262" uniqueCount="125">
  <si>
    <t>Filtro do relatório:</t>
  </si>
  <si>
    <t>({Mês Lançamento} = MAI/2020) E ({Unidade Orçamentária} = 24101:MINIST.DA CIENCIA,TECNOL.,INOV.E COMUNICACOES, 24901:FUNDO NACIONAL DE DESENV.CIENT.E TECNOLOGICO) E ({Item Informação} = DESPESAS EMPENHADAS, DESPESAS LIQUIDADAS, DESPESAS PAGAS) E ({Ação Governo} (Código) = "21C0")</t>
  </si>
  <si>
    <t>Plano Orçamentário</t>
  </si>
  <si>
    <t>Documento</t>
  </si>
  <si>
    <t>Doc - Observação</t>
  </si>
  <si>
    <t>Transação - Dia</t>
  </si>
  <si>
    <t>DESPESAS EMPENHADAS</t>
  </si>
  <si>
    <t>24101</t>
  </si>
  <si>
    <t>19</t>
  </si>
  <si>
    <t>572</t>
  </si>
  <si>
    <t>2208</t>
  </si>
  <si>
    <t>21C0</t>
  </si>
  <si>
    <t>CV22</t>
  </si>
  <si>
    <t>3</t>
  </si>
  <si>
    <t>01576817000175</t>
  </si>
  <si>
    <t>CENTRO NACIONAL DE PESQUISA EM ENERGIA E MATERIAIS</t>
  </si>
  <si>
    <t>240101000012020NE000230</t>
  </si>
  <si>
    <t>RECURSO PARA ATENDER AO 32º TERMO ADITIVO AO CONTRATO DE GESTAO ENTRE O MCTIC E CNPEM - ENFRENTAMENTO DA EMERGENCIA DE SAUDE PUBLICA DE IMPORTANCIA INTERNA-CIONAL DECORRENTE DO CORONAVIRUS.CONFORME MEMO 6171 (SEI:5496243)</t>
  </si>
  <si>
    <t>21/05/2020</t>
  </si>
  <si>
    <t>Total</t>
  </si>
  <si>
    <t/>
  </si>
  <si>
    <t>24901</t>
  </si>
  <si>
    <t>CV20</t>
  </si>
  <si>
    <t>COVID-19 - MEDIDA PROVISORIA N. 929, DE 25 DE MARCO DE 2020</t>
  </si>
  <si>
    <t>4</t>
  </si>
  <si>
    <t>19/05/2020</t>
  </si>
  <si>
    <t>240901000012020NE000164</t>
  </si>
  <si>
    <t>EMPENHO REF 0460/20 CONFORME DEC/DIR/0130/20 - CONTRATACAO - RECURSOS RELAT.  COMBATE CORONAVIRUS MP 929 DE 25/03/2020</t>
  </si>
  <si>
    <t>72060999000175</t>
  </si>
  <si>
    <t>FUNDACAO COORDENACAO DE PROJETOS,PESQUISAS E ESTUDOS TE</t>
  </si>
  <si>
    <t>240901000012020NE000180</t>
  </si>
  <si>
    <t>VALOR REFERENTE A CONTRATACAO DO CONVENIO REF.: 0463/20, CONFORME             DEC/DIR/0139/20 DE 21/05/2020.</t>
  </si>
  <si>
    <t>26/05/2020</t>
  </si>
  <si>
    <t>240901000012020NE000182</t>
  </si>
  <si>
    <t>VALOR REFERENTE A CONTRATACAO DO CONVENIO REF.: 0473/20, CONFORME             DEC/DIR/0141/20 DE 21/05/2020.</t>
  </si>
  <si>
    <t>240901000012020NE000184</t>
  </si>
  <si>
    <t>VALOR REFERENTE A CONTRATACAO DO CONVENIO REF.: 0474/20, CONFORME             DEC/DIR/0140/20 DE 21/05/2020.</t>
  </si>
  <si>
    <t>21238738000161</t>
  </si>
  <si>
    <t>FUNDACAO DE APOIO UNIVERSITARIO</t>
  </si>
  <si>
    <t>240901000012020NE000172</t>
  </si>
  <si>
    <t>VALOR REFERENTE A CONTRATACAO DO CONVENIO REF.: 0259/20, CONFORME             DEC/DIR/0132/20 DE 14/05/2020.</t>
  </si>
  <si>
    <t>22/05/2020</t>
  </si>
  <si>
    <t>18720938000141</t>
  </si>
  <si>
    <t>FUNDACAO DE DESENVOLVIMENTO DA PESQUISA</t>
  </si>
  <si>
    <t>240901000012020NE000156</t>
  </si>
  <si>
    <t>VALOR REFERENTE A CONTRATACAO DO CONVENIO REF.: 0459/20, CONFORME             DEC/DIR/0134/20 DE 14/05/2020.</t>
  </si>
  <si>
    <t>18/05/2020</t>
  </si>
  <si>
    <t>240901000012020NE000166</t>
  </si>
  <si>
    <t>VALOR REFERENTE A CONTRATACAO DO CONVENIO REF.: 0465/20, CONFORME             DEC/DIR/0136/20 DE 15/05/2020.</t>
  </si>
  <si>
    <t>92971845000142</t>
  </si>
  <si>
    <t>FUNDACAO LUIZ ENGLERT</t>
  </si>
  <si>
    <t>240901000012020NE000186</t>
  </si>
  <si>
    <t>VALOR REFERENTE A CONTRATACAO DO CONVENIO REF.: 0464/20, CONFORME             DEC/DIR/0137/20 DE 21/05/2020.</t>
  </si>
  <si>
    <t>50644053000113</t>
  </si>
  <si>
    <t>FUNDACAO ZERBINI</t>
  </si>
  <si>
    <t>240901000012020NE000167</t>
  </si>
  <si>
    <t>VALOR REFERENTE A CONTRATACAO DO CONVENIO REF.: 0343/20, CONFORME             DEC/DIR/0133/20 DE 14/05/2020.</t>
  </si>
  <si>
    <t>240901000012020NE000170</t>
  </si>
  <si>
    <t>VALOR REFERENTE A CONTRATACAO DO CONVENIO REF.: 0454/20, CONFORME             DEC/DIR/0135/20 DE 14/05/2020.</t>
  </si>
  <si>
    <t>02437460000107</t>
  </si>
  <si>
    <t>INSTITUTO DE PESQUISAS ELDORADO</t>
  </si>
  <si>
    <t>240901000012020NE000188</t>
  </si>
  <si>
    <t>VALOR REFERENTE A CONTRATACAO DO CONVENIO REF.: 0469/20, CONFORME             DEC/DIR/0138/20 DE 21/05/2020.</t>
  </si>
  <si>
    <t>240901000012020NE000163</t>
  </si>
  <si>
    <t>240901000012020NE000179</t>
  </si>
  <si>
    <t>240901000012020NE000181</t>
  </si>
  <si>
    <t>240901000012020NE000183</t>
  </si>
  <si>
    <t>240901000012020NE000171</t>
  </si>
  <si>
    <t>240901000012020NE000155</t>
  </si>
  <si>
    <t>240901000012020NE000165</t>
  </si>
  <si>
    <t>240901000012020NE000185</t>
  </si>
  <si>
    <t>240901000012020NE000168</t>
  </si>
  <si>
    <t>240901000012020NE000169</t>
  </si>
  <si>
    <t>240901000012020NE000187</t>
  </si>
  <si>
    <t>Unidade</t>
  </si>
  <si>
    <t>FNDCT</t>
  </si>
  <si>
    <t>SUV</t>
  </si>
  <si>
    <t>GND</t>
  </si>
  <si>
    <t>Favorecido</t>
  </si>
  <si>
    <t>UO/Funcional Programática</t>
  </si>
  <si>
    <t>COVID-19 - MEDIDA PROVISORIA Nº 962, DE 06 DE MAIO DE 2020 - ENSAIOS CLINICOS DE FARMACOS E ESTRUTURACAO DE LABORATORIO DE NIVEL DE BIOSSEGURANCA SUPERIOR</t>
  </si>
  <si>
    <t>Relatório Documento COVID-19 - EXECUÇÃO MCTIC</t>
  </si>
  <si>
    <t>TOTAL GND 4</t>
  </si>
  <si>
    <t>Total GND 3</t>
  </si>
  <si>
    <t>Total FNDCT</t>
  </si>
  <si>
    <t>Total SUV</t>
  </si>
  <si>
    <t>Total MCTIC</t>
  </si>
  <si>
    <t>Dados de 27 de maio de 2020 - Tesouro Gerencial - R$ 1,00</t>
  </si>
  <si>
    <t>Créditos extraordinários  - MCTIC</t>
  </si>
  <si>
    <t>Unidade Orçamentária</t>
  </si>
  <si>
    <t>AÇÃO</t>
  </si>
  <si>
    <t>UNIDADE</t>
  </si>
  <si>
    <t>Fonte SOF</t>
  </si>
  <si>
    <t>PTRES</t>
  </si>
  <si>
    <t>ORÇAMENTO</t>
  </si>
  <si>
    <t>EXECUÇÃO %</t>
  </si>
  <si>
    <t>MINIST.DA CIENCIA,TECNOL.,INOV.E COMUNICACOES</t>
  </si>
  <si>
    <t>ENFRENTAMENTO DA EMERGENCIA DE SAUDE PUBLICA DE IMPORTANCIA INTERNACIONAL DECORRENTE DO CORONAVIRUS</t>
  </si>
  <si>
    <t>SETEL</t>
  </si>
  <si>
    <t>COVID-19 - MEDIDA PROVISORIA N. 962, DE 06 DEMAIO DE 2020 - GOVERNO ELETRONICO - SERVICO DE ATENDIMENTO AO CIDADAO (GESAC) - HOSPITAIS, UBS</t>
  </si>
  <si>
    <t>0329</t>
  </si>
  <si>
    <t>186407</t>
  </si>
  <si>
    <t>SEFAE</t>
  </si>
  <si>
    <t>CV21</t>
  </si>
  <si>
    <t>COVID-19 - MEDIDA PROVISORIA N. 962, DE 06 DEMAIO DE 2020 - PESQUISA E DESENVOLVIMENTO NAS AREAS DE BIOTECNOLOGIA E SAUDE</t>
  </si>
  <si>
    <t>186408</t>
  </si>
  <si>
    <t>COVID-19 - MEDIDA PROVISORIA N. 962, DE 06 DEMAIO DE 2020 - ENSAIOS CLINICOS DE FARMACOS E ESTRUTURACAO DE LABORATORIO DE NIVEL DE BIOSSEGURANCA SUPERIOR</t>
  </si>
  <si>
    <t>186409</t>
  </si>
  <si>
    <t>FUNDO NACIONAL DE DESENV.CIENT.E TECNOLOGICO</t>
  </si>
  <si>
    <t>0300</t>
  </si>
  <si>
    <t>186279</t>
  </si>
  <si>
    <t>COVID-19 - MEDIDA PROVISORIA N. 962, DE 06 DEMAIO DE 2020 - DESENVOLVIMENTO E ESCALONAMENTO DA PRODUCAO EM BIOMANGUINHOS</t>
  </si>
  <si>
    <t>186410</t>
  </si>
  <si>
    <t>CV23</t>
  </si>
  <si>
    <t>COVID-19 - MEDIDA PROVISORIA N. 962, DE 06 DEMAIO DE 2020 - AMPLIACAO DA CAPACIDADE DE PROCESSAMENTO DE AMOSTRAS NA REDE PUBLICA</t>
  </si>
  <si>
    <t>186411</t>
  </si>
  <si>
    <t>CV24</t>
  </si>
  <si>
    <t>COVID-19 - MEDIDA PROVISORIA N. 962, DE 06 DEMAIO DE 2020 - DESENVOLVIMENTO DE MELHORIAS NOS TESTES MOLECULARES E DE NOVO TESTE</t>
  </si>
  <si>
    <t>186412</t>
  </si>
  <si>
    <t>CV25</t>
  </si>
  <si>
    <t>COVID-19 - MEDIDA PROVISORIA N. 962, DE 06 DEMAIO DE 2020 - DESENVOLVIMENTO DE SOLUCOES INOVADORAS OU DE BAIXO CUSTO PARA KITS DE DIAGNOSTICO</t>
  </si>
  <si>
    <t>186413</t>
  </si>
  <si>
    <t>CV26</t>
  </si>
  <si>
    <t>COVID-19 - MEDIDA PROVISORIA N. 962, DE 06 DEMAIO DE 2020 - DESENVOLVIMENTO DE SOLUCOES INOVADORAS OU DE BAIXO CUSTO PARA RESPIRADORES MECANICOS</t>
  </si>
  <si>
    <t>186414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</si>
</sst>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(#,##0.00\)"/>
    <numFmt numFmtId="165" formatCode="0.0%"/>
  </numFmts>
  <fonts count="14" x14ac:knownFonts="1">
    <font>
      <sz val="10"/>
      <color rgb="FF000000"/>
      <name val="Arial"/>
    </font>
    <font>
      <sz val="8"/>
      <color rgb="FF000000"/>
      <name val="Tahom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FFFFFF"/>
      <name val="Verdana"/>
    </font>
    <font>
      <sz val="18"/>
      <color rgb="FF000000"/>
      <name val="Tahoma"/>
    </font>
    <font>
      <sz val="10"/>
      <color rgb="FF000000"/>
      <name val="Arial"/>
    </font>
    <font>
      <sz val="9"/>
      <color rgb="FF000000"/>
      <name val="Arial"/>
      <family val="2"/>
    </font>
    <font>
      <sz val="18"/>
      <color rgb="FF000000"/>
      <name val="Tahoma"/>
      <family val="2"/>
    </font>
    <font>
      <b/>
      <sz val="8"/>
      <color rgb="FFFFFFFF"/>
      <name val="Verdana"/>
      <family val="2"/>
    </font>
    <font>
      <b/>
      <sz val="8"/>
      <color rgb="FF3F61BC"/>
      <name val="Verdana"/>
    </font>
    <font>
      <b/>
      <sz val="8"/>
      <color rgb="FF3F61BC"/>
      <name val="Verdana"/>
      <family val="2"/>
    </font>
    <font>
      <b/>
      <sz val="8"/>
      <color rgb="FF003366"/>
      <name val="Verdana"/>
    </font>
    <font>
      <b/>
      <sz val="8"/>
      <color rgb="FF003366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334F7D"/>
      </patternFill>
    </fill>
    <fill>
      <patternFill patternType="solid">
        <fgColor rgb="FF6688C1"/>
      </patternFill>
    </fill>
    <fill>
      <patternFill patternType="solid">
        <fgColor rgb="FFA9A9A9"/>
      </patternFill>
    </fill>
    <fill>
      <patternFill patternType="solid">
        <fgColor rgb="FFD3E6F8"/>
      </patternFill>
    </fill>
    <fill>
      <gradientFill degree="90">
        <stop position="0">
          <color rgb="FF3F61BC"/>
        </stop>
        <stop position="1">
          <color rgb="FF2E4789"/>
        </stop>
      </gradientFill>
    </fill>
    <fill>
      <patternFill patternType="solid">
        <fgColor rgb="FFFFFFFF"/>
      </patternFill>
    </fill>
    <fill>
      <patternFill patternType="solid">
        <fgColor rgb="FFC0C0C0"/>
      </patternFill>
    </fill>
  </fills>
  <borders count="20">
    <border>
      <left/>
      <right/>
      <top/>
      <bottom/>
      <diagonal/>
    </border>
    <border>
      <left style="thin">
        <color rgb="FF808080"/>
      </left>
      <right/>
      <top/>
      <bottom style="thick">
        <color rgb="FFFFFFFF"/>
      </bottom>
      <diagonal/>
    </border>
    <border>
      <left style="thin">
        <color rgb="FF808080"/>
      </left>
      <right/>
      <top style="thin">
        <color rgb="FF808080"/>
      </top>
      <bottom style="thick">
        <color rgb="FFFFFFFF"/>
      </bottom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 style="thick">
        <color rgb="FFFFFFFF"/>
      </left>
      <right/>
      <top style="thin">
        <color rgb="FF808080"/>
      </top>
      <bottom style="thick">
        <color rgb="FFFFFFFF"/>
      </bottom>
      <diagonal/>
    </border>
    <border>
      <left style="thick">
        <color rgb="FFFFFFFF"/>
      </left>
      <right style="thin">
        <color rgb="FF808080"/>
      </right>
      <top/>
      <bottom style="thin">
        <color rgb="FF808080"/>
      </bottom>
      <diagonal/>
    </border>
    <border>
      <left style="thick">
        <color rgb="FFFFFFFF"/>
      </left>
      <right style="thin">
        <color rgb="FF808080"/>
      </right>
      <top/>
      <bottom style="thick">
        <color rgb="FFFFFFFF"/>
      </bottom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n">
        <color rgb="FF808080"/>
      </left>
      <right style="thin">
        <color rgb="FF808080"/>
      </right>
      <top style="thick">
        <color rgb="FFFFFFFF"/>
      </top>
      <bottom/>
      <diagonal/>
    </border>
    <border>
      <left style="thin">
        <color rgb="FF808080"/>
      </left>
      <right style="thin">
        <color rgb="FF808080"/>
      </right>
      <top/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n">
        <color rgb="FF808080"/>
      </left>
      <right style="thick">
        <color rgb="FFFFFFFF"/>
      </right>
      <top style="thick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4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164" fontId="2" fillId="5" borderId="6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164" fontId="4" fillId="2" borderId="6" xfId="0" applyNumberFormat="1" applyFont="1" applyFill="1" applyBorder="1" applyAlignment="1">
      <alignment horizontal="right" vertical="center"/>
    </xf>
    <xf numFmtId="164" fontId="4" fillId="2" borderId="5" xfId="0" applyNumberFormat="1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7" fillId="0" borderId="0" xfId="0" applyFont="1"/>
    <xf numFmtId="0" fontId="4" fillId="6" borderId="16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left" vertical="center" wrapText="1"/>
    </xf>
    <xf numFmtId="0" fontId="11" fillId="7" borderId="18" xfId="0" applyFont="1" applyFill="1" applyBorder="1" applyAlignment="1">
      <alignment horizontal="left" vertical="center" wrapText="1"/>
    </xf>
    <xf numFmtId="164" fontId="2" fillId="7" borderId="18" xfId="0" applyNumberFormat="1" applyFont="1" applyFill="1" applyBorder="1" applyAlignment="1">
      <alignment horizontal="right" vertical="center"/>
    </xf>
    <xf numFmtId="165" fontId="2" fillId="7" borderId="18" xfId="1" applyNumberFormat="1" applyFont="1" applyFill="1" applyBorder="1" applyAlignment="1">
      <alignment horizontal="center" vertical="center"/>
    </xf>
    <xf numFmtId="0" fontId="12" fillId="8" borderId="18" xfId="0" applyFont="1" applyFill="1" applyBorder="1" applyAlignment="1">
      <alignment horizontal="left" vertical="center"/>
    </xf>
    <xf numFmtId="164" fontId="3" fillId="8" borderId="18" xfId="0" applyNumberFormat="1" applyFont="1" applyFill="1" applyBorder="1" applyAlignment="1">
      <alignment horizontal="right" vertical="center"/>
    </xf>
    <xf numFmtId="165" fontId="3" fillId="8" borderId="18" xfId="1" applyNumberFormat="1" applyFont="1" applyFill="1" applyBorder="1" applyAlignment="1">
      <alignment horizontal="center" vertical="center"/>
    </xf>
    <xf numFmtId="0" fontId="13" fillId="8" borderId="18" xfId="0" applyFont="1" applyFill="1" applyBorder="1" applyAlignment="1">
      <alignment horizontal="left" vertical="center"/>
    </xf>
    <xf numFmtId="0" fontId="12" fillId="8" borderId="18" xfId="0" applyFont="1" applyFill="1" applyBorder="1" applyAlignment="1">
      <alignment horizontal="left" vertical="center"/>
    </xf>
    <xf numFmtId="0" fontId="11" fillId="7" borderId="18" xfId="0" applyFont="1" applyFill="1" applyBorder="1" applyAlignment="1">
      <alignment horizontal="left" vertical="center" wrapText="1"/>
    </xf>
    <xf numFmtId="0" fontId="10" fillId="7" borderId="18" xfId="0" applyFont="1" applyFill="1" applyBorder="1" applyAlignment="1">
      <alignment horizontal="left" vertical="center" wrapText="1"/>
    </xf>
    <xf numFmtId="0" fontId="10" fillId="7" borderId="19" xfId="0" applyFont="1" applyFill="1" applyBorder="1" applyAlignment="1">
      <alignment horizontal="left" vertical="center" wrapText="1"/>
    </xf>
    <xf numFmtId="0" fontId="10" fillId="7" borderId="0" xfId="0" applyFont="1" applyFill="1" applyBorder="1" applyAlignment="1">
      <alignment horizontal="left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21"/>
  <sheetViews>
    <sheetView showGridLines="0" tabSelected="1" workbookViewId="0">
      <selection activeCell="A5" sqref="A5:A9"/>
    </sheetView>
  </sheetViews>
  <sheetFormatPr defaultRowHeight="12.5" x14ac:dyDescent="0.25"/>
  <cols>
    <col min="1" max="1" width="7.08984375" customWidth="1"/>
    <col min="2" max="2" width="15.36328125" customWidth="1"/>
    <col min="3" max="3" width="6.453125" customWidth="1"/>
    <col min="4" max="4" width="26.08984375" customWidth="1"/>
    <col min="5" max="5" width="10.1796875" customWidth="1"/>
    <col min="6" max="6" width="6.6328125" customWidth="1"/>
    <col min="7" max="7" width="34.90625" customWidth="1"/>
    <col min="8" max="8" width="5.54296875" customWidth="1"/>
    <col min="9" max="10" width="8.36328125" customWidth="1"/>
    <col min="11" max="11" width="13.81640625" bestFit="1" customWidth="1"/>
    <col min="12" max="12" width="12.6328125" bestFit="1" customWidth="1"/>
    <col min="13" max="13" width="10.453125" customWidth="1"/>
  </cols>
  <sheetData>
    <row r="1" spans="1:13" ht="22" x14ac:dyDescent="0.25">
      <c r="A1" s="12" t="s">
        <v>88</v>
      </c>
    </row>
    <row r="2" spans="1:13" ht="22" x14ac:dyDescent="0.25">
      <c r="A2" s="12"/>
    </row>
    <row r="3" spans="1:13" x14ac:dyDescent="0.25">
      <c r="A3" s="13" t="s">
        <v>87</v>
      </c>
    </row>
    <row r="4" spans="1:13" ht="27.65" customHeight="1" x14ac:dyDescent="0.25">
      <c r="A4" s="30" t="s">
        <v>89</v>
      </c>
      <c r="B4" s="30"/>
      <c r="C4" s="31" t="s">
        <v>90</v>
      </c>
      <c r="D4" s="30"/>
      <c r="E4" s="14" t="s">
        <v>91</v>
      </c>
      <c r="F4" s="30" t="s">
        <v>2</v>
      </c>
      <c r="G4" s="30"/>
      <c r="H4" s="14" t="s">
        <v>77</v>
      </c>
      <c r="I4" s="14" t="s">
        <v>92</v>
      </c>
      <c r="J4" s="14" t="s">
        <v>93</v>
      </c>
      <c r="K4" s="15" t="s">
        <v>94</v>
      </c>
      <c r="L4" s="15" t="s">
        <v>6</v>
      </c>
      <c r="M4" s="16" t="s">
        <v>95</v>
      </c>
    </row>
    <row r="5" spans="1:13" ht="48.65" customHeight="1" x14ac:dyDescent="0.25">
      <c r="A5" s="27" t="s">
        <v>7</v>
      </c>
      <c r="B5" s="27" t="s">
        <v>96</v>
      </c>
      <c r="C5" s="27" t="s">
        <v>11</v>
      </c>
      <c r="D5" s="27" t="s">
        <v>97</v>
      </c>
      <c r="E5" s="17" t="s">
        <v>98</v>
      </c>
      <c r="F5" s="17" t="s">
        <v>22</v>
      </c>
      <c r="G5" s="18" t="s">
        <v>99</v>
      </c>
      <c r="H5" s="17">
        <v>3</v>
      </c>
      <c r="I5" s="17" t="s">
        <v>100</v>
      </c>
      <c r="J5" s="17" t="s">
        <v>101</v>
      </c>
      <c r="K5" s="19">
        <v>6300000</v>
      </c>
      <c r="L5" s="19"/>
      <c r="M5" s="20">
        <f>IFERROR(L5/K5,0)</f>
        <v>0</v>
      </c>
    </row>
    <row r="6" spans="1:13" ht="28.75" customHeight="1" x14ac:dyDescent="0.25">
      <c r="A6" s="27"/>
      <c r="B6" s="27"/>
      <c r="C6" s="27"/>
      <c r="D6" s="27"/>
      <c r="E6" s="28" t="s">
        <v>102</v>
      </c>
      <c r="F6" s="27" t="s">
        <v>103</v>
      </c>
      <c r="G6" s="26" t="s">
        <v>104</v>
      </c>
      <c r="H6" s="17">
        <v>4</v>
      </c>
      <c r="I6" s="17" t="s">
        <v>100</v>
      </c>
      <c r="J6" s="17" t="s">
        <v>105</v>
      </c>
      <c r="K6" s="19">
        <v>3000000</v>
      </c>
      <c r="L6" s="19"/>
      <c r="M6" s="20">
        <f t="shared" ref="M6:M21" si="0">IFERROR(L6/K6,0)</f>
        <v>0</v>
      </c>
    </row>
    <row r="7" spans="1:13" ht="28.25" customHeight="1" x14ac:dyDescent="0.25">
      <c r="A7" s="27"/>
      <c r="B7" s="27"/>
      <c r="C7" s="27"/>
      <c r="D7" s="27"/>
      <c r="E7" s="27"/>
      <c r="F7" s="27"/>
      <c r="G7" s="27"/>
      <c r="H7" s="17">
        <v>3</v>
      </c>
      <c r="I7" s="17" t="s">
        <v>100</v>
      </c>
      <c r="J7" s="17" t="s">
        <v>105</v>
      </c>
      <c r="K7" s="19">
        <v>72000000</v>
      </c>
      <c r="L7" s="19"/>
      <c r="M7" s="20">
        <f t="shared" si="0"/>
        <v>0</v>
      </c>
    </row>
    <row r="8" spans="1:13" ht="60.65" customHeight="1" x14ac:dyDescent="0.25">
      <c r="A8" s="27"/>
      <c r="B8" s="27"/>
      <c r="C8" s="27"/>
      <c r="D8" s="27"/>
      <c r="E8" s="17" t="s">
        <v>76</v>
      </c>
      <c r="F8" s="17" t="s">
        <v>12</v>
      </c>
      <c r="G8" s="18" t="s">
        <v>106</v>
      </c>
      <c r="H8" s="17">
        <v>3</v>
      </c>
      <c r="I8" s="17" t="s">
        <v>100</v>
      </c>
      <c r="J8" s="17" t="s">
        <v>107</v>
      </c>
      <c r="K8" s="19">
        <v>45000000</v>
      </c>
      <c r="L8" s="19">
        <v>45000000</v>
      </c>
      <c r="M8" s="20">
        <f t="shared" si="0"/>
        <v>1</v>
      </c>
    </row>
    <row r="9" spans="1:13" x14ac:dyDescent="0.25">
      <c r="A9" s="27"/>
      <c r="B9" s="27"/>
      <c r="C9" s="25" t="s">
        <v>19</v>
      </c>
      <c r="D9" s="25"/>
      <c r="E9" s="21"/>
      <c r="F9" s="25" t="s">
        <v>20</v>
      </c>
      <c r="G9" s="25"/>
      <c r="H9" s="21" t="s">
        <v>20</v>
      </c>
      <c r="I9" s="21" t="s">
        <v>20</v>
      </c>
      <c r="J9" s="21" t="s">
        <v>20</v>
      </c>
      <c r="K9" s="22">
        <f>SUM(K5:K8)</f>
        <v>126300000</v>
      </c>
      <c r="L9" s="22">
        <f>SUM(L5:L8)</f>
        <v>45000000</v>
      </c>
      <c r="M9" s="23">
        <f t="shared" si="0"/>
        <v>0.35629453681710216</v>
      </c>
    </row>
    <row r="10" spans="1:13" ht="15.65" customHeight="1" x14ac:dyDescent="0.25">
      <c r="A10" s="27" t="s">
        <v>21</v>
      </c>
      <c r="B10" s="27" t="s">
        <v>108</v>
      </c>
      <c r="C10" s="27" t="s">
        <v>11</v>
      </c>
      <c r="D10" s="27" t="s">
        <v>97</v>
      </c>
      <c r="E10" s="28" t="s">
        <v>75</v>
      </c>
      <c r="F10" s="27" t="s">
        <v>22</v>
      </c>
      <c r="G10" s="27" t="s">
        <v>23</v>
      </c>
      <c r="H10" s="17">
        <v>4</v>
      </c>
      <c r="I10" s="17" t="s">
        <v>109</v>
      </c>
      <c r="J10" s="17" t="s">
        <v>110</v>
      </c>
      <c r="K10" s="19">
        <v>20000000</v>
      </c>
      <c r="L10" s="19">
        <v>7846117.9299999997</v>
      </c>
      <c r="M10" s="20">
        <f t="shared" si="0"/>
        <v>0.39230589649999997</v>
      </c>
    </row>
    <row r="11" spans="1:13" x14ac:dyDescent="0.25">
      <c r="A11" s="27"/>
      <c r="B11" s="27"/>
      <c r="C11" s="27"/>
      <c r="D11" s="27"/>
      <c r="E11" s="29"/>
      <c r="F11" s="27"/>
      <c r="G11" s="27"/>
      <c r="H11" s="17">
        <v>3</v>
      </c>
      <c r="I11" s="17" t="s">
        <v>109</v>
      </c>
      <c r="J11" s="17" t="s">
        <v>110</v>
      </c>
      <c r="K11" s="19">
        <v>80000000</v>
      </c>
      <c r="L11" s="19">
        <v>31223876.300000001</v>
      </c>
      <c r="M11" s="20">
        <f t="shared" si="0"/>
        <v>0.39029845375</v>
      </c>
    </row>
    <row r="12" spans="1:13" ht="21.65" customHeight="1" x14ac:dyDescent="0.25">
      <c r="A12" s="27"/>
      <c r="B12" s="27"/>
      <c r="C12" s="27"/>
      <c r="D12" s="27"/>
      <c r="E12" s="29"/>
      <c r="F12" s="27" t="s">
        <v>12</v>
      </c>
      <c r="G12" s="26" t="s">
        <v>111</v>
      </c>
      <c r="H12" s="17">
        <v>4</v>
      </c>
      <c r="I12" s="17" t="s">
        <v>100</v>
      </c>
      <c r="J12" s="17" t="s">
        <v>112</v>
      </c>
      <c r="K12" s="19">
        <v>3437500</v>
      </c>
      <c r="L12" s="19"/>
      <c r="M12" s="20">
        <f t="shared" si="0"/>
        <v>0</v>
      </c>
    </row>
    <row r="13" spans="1:13" ht="22.75" customHeight="1" x14ac:dyDescent="0.25">
      <c r="A13" s="27"/>
      <c r="B13" s="27"/>
      <c r="C13" s="27"/>
      <c r="D13" s="27"/>
      <c r="E13" s="29"/>
      <c r="F13" s="27"/>
      <c r="G13" s="27"/>
      <c r="H13" s="17">
        <v>3</v>
      </c>
      <c r="I13" s="17" t="s">
        <v>100</v>
      </c>
      <c r="J13" s="17" t="s">
        <v>112</v>
      </c>
      <c r="K13" s="19">
        <v>2062500</v>
      </c>
      <c r="L13" s="19"/>
      <c r="M13" s="20">
        <f t="shared" si="0"/>
        <v>0</v>
      </c>
    </row>
    <row r="14" spans="1:13" ht="22.75" customHeight="1" x14ac:dyDescent="0.25">
      <c r="A14" s="27"/>
      <c r="B14" s="27"/>
      <c r="C14" s="27"/>
      <c r="D14" s="27"/>
      <c r="E14" s="29"/>
      <c r="F14" s="27" t="s">
        <v>113</v>
      </c>
      <c r="G14" s="26" t="s">
        <v>114</v>
      </c>
      <c r="H14" s="17">
        <v>4</v>
      </c>
      <c r="I14" s="17" t="s">
        <v>100</v>
      </c>
      <c r="J14" s="17" t="s">
        <v>115</v>
      </c>
      <c r="K14" s="19">
        <v>45640000</v>
      </c>
      <c r="L14" s="19"/>
      <c r="M14" s="20">
        <f t="shared" si="0"/>
        <v>0</v>
      </c>
    </row>
    <row r="15" spans="1:13" ht="24.65" customHeight="1" x14ac:dyDescent="0.25">
      <c r="A15" s="27"/>
      <c r="B15" s="27"/>
      <c r="C15" s="27"/>
      <c r="D15" s="27"/>
      <c r="E15" s="29"/>
      <c r="F15" s="27"/>
      <c r="G15" s="27"/>
      <c r="H15" s="17">
        <v>3</v>
      </c>
      <c r="I15" s="17" t="s">
        <v>100</v>
      </c>
      <c r="J15" s="17" t="s">
        <v>115</v>
      </c>
      <c r="K15" s="19">
        <v>19560000</v>
      </c>
      <c r="L15" s="19"/>
      <c r="M15" s="20">
        <f t="shared" si="0"/>
        <v>0</v>
      </c>
    </row>
    <row r="16" spans="1:13" ht="24" customHeight="1" x14ac:dyDescent="0.25">
      <c r="A16" s="27"/>
      <c r="B16" s="27"/>
      <c r="C16" s="27"/>
      <c r="D16" s="27"/>
      <c r="E16" s="29"/>
      <c r="F16" s="27" t="s">
        <v>116</v>
      </c>
      <c r="G16" s="26" t="s">
        <v>117</v>
      </c>
      <c r="H16" s="17">
        <v>4</v>
      </c>
      <c r="I16" s="17" t="s">
        <v>100</v>
      </c>
      <c r="J16" s="17" t="s">
        <v>118</v>
      </c>
      <c r="K16" s="19">
        <v>3625000</v>
      </c>
      <c r="L16" s="19"/>
      <c r="M16" s="20">
        <f t="shared" si="0"/>
        <v>0</v>
      </c>
    </row>
    <row r="17" spans="1:13" ht="24" customHeight="1" x14ac:dyDescent="0.25">
      <c r="A17" s="27"/>
      <c r="B17" s="27"/>
      <c r="C17" s="27"/>
      <c r="D17" s="27"/>
      <c r="E17" s="29"/>
      <c r="F17" s="27"/>
      <c r="G17" s="27"/>
      <c r="H17" s="17">
        <v>3</v>
      </c>
      <c r="I17" s="17" t="s">
        <v>100</v>
      </c>
      <c r="J17" s="17" t="s">
        <v>118</v>
      </c>
      <c r="K17" s="19">
        <v>2175000</v>
      </c>
      <c r="L17" s="19"/>
      <c r="M17" s="20">
        <f t="shared" si="0"/>
        <v>0</v>
      </c>
    </row>
    <row r="18" spans="1:13" ht="55.25" customHeight="1" x14ac:dyDescent="0.25">
      <c r="A18" s="27"/>
      <c r="B18" s="27"/>
      <c r="C18" s="27"/>
      <c r="D18" s="27"/>
      <c r="E18" s="29"/>
      <c r="F18" s="17" t="s">
        <v>119</v>
      </c>
      <c r="G18" s="18" t="s">
        <v>120</v>
      </c>
      <c r="H18" s="17">
        <v>3</v>
      </c>
      <c r="I18" s="17" t="s">
        <v>100</v>
      </c>
      <c r="J18" s="17" t="s">
        <v>121</v>
      </c>
      <c r="K18" s="19">
        <v>50000000</v>
      </c>
      <c r="L18" s="19"/>
      <c r="M18" s="20">
        <f t="shared" si="0"/>
        <v>0</v>
      </c>
    </row>
    <row r="19" spans="1:13" ht="59.4" customHeight="1" x14ac:dyDescent="0.25">
      <c r="A19" s="27"/>
      <c r="B19" s="27"/>
      <c r="C19" s="27"/>
      <c r="D19" s="27"/>
      <c r="E19" s="27"/>
      <c r="F19" s="17" t="s">
        <v>122</v>
      </c>
      <c r="G19" s="18" t="s">
        <v>123</v>
      </c>
      <c r="H19" s="17">
        <v>3</v>
      </c>
      <c r="I19" s="17" t="s">
        <v>100</v>
      </c>
      <c r="J19" s="17" t="s">
        <v>124</v>
      </c>
      <c r="K19" s="19">
        <v>100000000</v>
      </c>
      <c r="L19" s="19"/>
      <c r="M19" s="20">
        <f t="shared" si="0"/>
        <v>0</v>
      </c>
    </row>
    <row r="20" spans="1:13" x14ac:dyDescent="0.25">
      <c r="A20" s="27"/>
      <c r="B20" s="27"/>
      <c r="C20" s="25" t="s">
        <v>19</v>
      </c>
      <c r="D20" s="25"/>
      <c r="E20" s="21"/>
      <c r="F20" s="25" t="s">
        <v>20</v>
      </c>
      <c r="G20" s="25"/>
      <c r="H20" s="21" t="s">
        <v>20</v>
      </c>
      <c r="I20" s="21" t="s">
        <v>20</v>
      </c>
      <c r="J20" s="21" t="s">
        <v>20</v>
      </c>
      <c r="K20" s="22">
        <f>SUM(K10:K19)</f>
        <v>326500000</v>
      </c>
      <c r="L20" s="22">
        <f>SUM(L10:L19)</f>
        <v>39069994.230000004</v>
      </c>
      <c r="M20" s="23">
        <f t="shared" si="0"/>
        <v>0.11966307574272589</v>
      </c>
    </row>
    <row r="21" spans="1:13" x14ac:dyDescent="0.25">
      <c r="A21" s="24" t="s">
        <v>86</v>
      </c>
      <c r="B21" s="25"/>
      <c r="C21" s="25" t="s">
        <v>20</v>
      </c>
      <c r="D21" s="25"/>
      <c r="E21" s="21"/>
      <c r="F21" s="25" t="s">
        <v>20</v>
      </c>
      <c r="G21" s="25"/>
      <c r="H21" s="21" t="s">
        <v>20</v>
      </c>
      <c r="I21" s="21" t="s">
        <v>20</v>
      </c>
      <c r="J21" s="21" t="s">
        <v>20</v>
      </c>
      <c r="K21" s="22">
        <f>SUM(K20,K9)</f>
        <v>452800000</v>
      </c>
      <c r="L21" s="22">
        <f>SUM(L20,L9)</f>
        <v>84069994.230000004</v>
      </c>
      <c r="M21" s="23">
        <f t="shared" si="0"/>
        <v>0.1856669483878092</v>
      </c>
    </row>
  </sheetData>
  <mergeCells count="30">
    <mergeCell ref="A4:B4"/>
    <mergeCell ref="C4:D4"/>
    <mergeCell ref="F4:G4"/>
    <mergeCell ref="A5:A9"/>
    <mergeCell ref="B5:B9"/>
    <mergeCell ref="C5:C8"/>
    <mergeCell ref="D5:D8"/>
    <mergeCell ref="E6:E7"/>
    <mergeCell ref="F6:F7"/>
    <mergeCell ref="G6:G7"/>
    <mergeCell ref="C9:D9"/>
    <mergeCell ref="F9:G9"/>
    <mergeCell ref="A10:A20"/>
    <mergeCell ref="B10:B20"/>
    <mergeCell ref="C10:C19"/>
    <mergeCell ref="D10:D19"/>
    <mergeCell ref="E10:E19"/>
    <mergeCell ref="F10:F11"/>
    <mergeCell ref="G10:G11"/>
    <mergeCell ref="F12:F13"/>
    <mergeCell ref="A21:B21"/>
    <mergeCell ref="C21:D21"/>
    <mergeCell ref="F21:G21"/>
    <mergeCell ref="G12:G13"/>
    <mergeCell ref="F14:F15"/>
    <mergeCell ref="G14:G15"/>
    <mergeCell ref="F16:F17"/>
    <mergeCell ref="G16:G17"/>
    <mergeCell ref="C20:D20"/>
    <mergeCell ref="F20:G20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50"/>
  <sheetViews>
    <sheetView showGridLines="0" tabSelected="1" workbookViewId="0">
      <selection activeCell="A5" sqref="A5:A9"/>
    </sheetView>
  </sheetViews>
  <sheetFormatPr defaultRowHeight="12.5" x14ac:dyDescent="0.25"/>
  <cols>
    <col min="1" max="1" width="9.54296875" customWidth="1"/>
    <col min="2" max="2" width="6" bestFit="1" customWidth="1"/>
    <col min="3" max="3" width="3" bestFit="1" customWidth="1"/>
    <col min="4" max="4" width="4" bestFit="1" customWidth="1"/>
    <col min="5" max="5" width="5" bestFit="1" customWidth="1"/>
    <col min="6" max="6" width="5.08984375" bestFit="1" customWidth="1"/>
    <col min="7" max="7" width="5.1796875" bestFit="1" customWidth="1"/>
    <col min="8" max="8" width="17.453125" customWidth="1"/>
    <col min="9" max="9" width="7.36328125" customWidth="1"/>
    <col min="10" max="10" width="15.08984375" bestFit="1" customWidth="1"/>
    <col min="11" max="11" width="14.08984375" bestFit="1" customWidth="1"/>
    <col min="12" max="12" width="16.36328125" customWidth="1"/>
    <col min="13" max="13" width="23.54296875" customWidth="1"/>
    <col min="14" max="14" width="11" bestFit="1" customWidth="1"/>
    <col min="15" max="15" width="12.6328125" bestFit="1" customWidth="1"/>
  </cols>
  <sheetData>
    <row r="1" spans="1:15" ht="22" x14ac:dyDescent="0.25">
      <c r="A1" s="1" t="s">
        <v>81</v>
      </c>
    </row>
    <row r="3" spans="1:15" x14ac:dyDescent="0.25">
      <c r="A3" s="2" t="s">
        <v>0</v>
      </c>
    </row>
    <row r="4" spans="1:15" ht="20.399999999999999" customHeight="1" x14ac:dyDescent="0.25">
      <c r="A4" s="34" t="s">
        <v>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6" spans="1:15" ht="15" customHeight="1" x14ac:dyDescent="0.25">
      <c r="A6" s="42" t="s">
        <v>87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9" customHeight="1" x14ac:dyDescent="0.25"/>
    <row r="8" spans="1:15" ht="27.65" customHeight="1" thickBot="1" x14ac:dyDescent="0.3">
      <c r="A8" s="3" t="s">
        <v>74</v>
      </c>
      <c r="B8" s="45" t="s">
        <v>79</v>
      </c>
      <c r="C8" s="45"/>
      <c r="D8" s="45"/>
      <c r="E8" s="45"/>
      <c r="F8" s="45"/>
      <c r="G8" s="45"/>
      <c r="H8" s="45"/>
      <c r="I8" s="3" t="s">
        <v>77</v>
      </c>
      <c r="J8" s="46" t="s">
        <v>78</v>
      </c>
      <c r="K8" s="46"/>
      <c r="L8" s="3" t="s">
        <v>3</v>
      </c>
      <c r="M8" s="3" t="s">
        <v>4</v>
      </c>
      <c r="N8" s="3" t="s">
        <v>5</v>
      </c>
      <c r="O8" s="9" t="s">
        <v>6</v>
      </c>
    </row>
    <row r="9" spans="1:15" ht="120" customHeight="1" thickTop="1" thickBot="1" x14ac:dyDescent="0.3">
      <c r="A9" s="32" t="s">
        <v>76</v>
      </c>
      <c r="B9" s="10" t="s">
        <v>7</v>
      </c>
      <c r="C9" s="11" t="s">
        <v>8</v>
      </c>
      <c r="D9" s="11" t="s">
        <v>9</v>
      </c>
      <c r="E9" s="11">
        <v>2208</v>
      </c>
      <c r="F9" s="11" t="s">
        <v>11</v>
      </c>
      <c r="G9" s="11" t="s">
        <v>12</v>
      </c>
      <c r="H9" s="11" t="s">
        <v>80</v>
      </c>
      <c r="I9" s="4" t="s">
        <v>13</v>
      </c>
      <c r="J9" s="4" t="s">
        <v>14</v>
      </c>
      <c r="K9" s="4" t="s">
        <v>15</v>
      </c>
      <c r="L9" s="4" t="s">
        <v>16</v>
      </c>
      <c r="M9" s="4" t="s">
        <v>17</v>
      </c>
      <c r="N9" s="4" t="s">
        <v>18</v>
      </c>
      <c r="O9" s="5">
        <v>45000000</v>
      </c>
    </row>
    <row r="10" spans="1:15" ht="13.5" thickTop="1" thickBot="1" x14ac:dyDescent="0.3">
      <c r="A10" s="33"/>
      <c r="B10" s="35" t="s">
        <v>85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7"/>
      <c r="O10" s="7">
        <f>SUM(O9)</f>
        <v>45000000</v>
      </c>
    </row>
    <row r="11" spans="1:15" ht="71" thickTop="1" thickBot="1" x14ac:dyDescent="0.3">
      <c r="A11" s="38" t="s">
        <v>75</v>
      </c>
      <c r="B11" s="44" t="s">
        <v>21</v>
      </c>
      <c r="C11" s="43" t="s">
        <v>8</v>
      </c>
      <c r="D11" s="43" t="s">
        <v>9</v>
      </c>
      <c r="E11" s="43" t="s">
        <v>10</v>
      </c>
      <c r="F11" s="43" t="s">
        <v>11</v>
      </c>
      <c r="G11" s="43" t="s">
        <v>22</v>
      </c>
      <c r="H11" s="43" t="s">
        <v>23</v>
      </c>
      <c r="I11" s="43" t="s">
        <v>24</v>
      </c>
      <c r="J11" s="43" t="s">
        <v>14</v>
      </c>
      <c r="K11" s="43" t="s">
        <v>15</v>
      </c>
      <c r="L11" s="4" t="s">
        <v>26</v>
      </c>
      <c r="M11" s="4" t="s">
        <v>27</v>
      </c>
      <c r="N11" s="4" t="s">
        <v>25</v>
      </c>
      <c r="O11" s="5">
        <v>1120913</v>
      </c>
    </row>
    <row r="12" spans="1:15" ht="13.5" thickTop="1" thickBot="1" x14ac:dyDescent="0.3">
      <c r="A12" s="39"/>
      <c r="B12" s="44"/>
      <c r="C12" s="43"/>
      <c r="D12" s="43"/>
      <c r="E12" s="43"/>
      <c r="F12" s="43"/>
      <c r="G12" s="43"/>
      <c r="H12" s="43"/>
      <c r="I12" s="43"/>
      <c r="J12" s="43"/>
      <c r="K12" s="43"/>
      <c r="L12" s="6" t="s">
        <v>19</v>
      </c>
      <c r="M12" s="6" t="s">
        <v>20</v>
      </c>
      <c r="N12" s="6" t="s">
        <v>20</v>
      </c>
      <c r="O12" s="7">
        <v>1120913</v>
      </c>
    </row>
    <row r="13" spans="1:15" ht="61" thickTop="1" thickBot="1" x14ac:dyDescent="0.3">
      <c r="A13" s="39"/>
      <c r="B13" s="44"/>
      <c r="C13" s="43"/>
      <c r="D13" s="43"/>
      <c r="E13" s="43"/>
      <c r="F13" s="43"/>
      <c r="G13" s="43"/>
      <c r="H13" s="43"/>
      <c r="I13" s="43"/>
      <c r="J13" s="43" t="s">
        <v>28</v>
      </c>
      <c r="K13" s="43" t="s">
        <v>29</v>
      </c>
      <c r="L13" s="4" t="s">
        <v>30</v>
      </c>
      <c r="M13" s="4" t="s">
        <v>31</v>
      </c>
      <c r="N13" s="4" t="s">
        <v>32</v>
      </c>
      <c r="O13" s="5">
        <v>388000</v>
      </c>
    </row>
    <row r="14" spans="1:15" ht="61" thickTop="1" thickBot="1" x14ac:dyDescent="0.3">
      <c r="A14" s="39"/>
      <c r="B14" s="44"/>
      <c r="C14" s="43"/>
      <c r="D14" s="43"/>
      <c r="E14" s="43"/>
      <c r="F14" s="43"/>
      <c r="G14" s="43"/>
      <c r="H14" s="43"/>
      <c r="I14" s="43"/>
      <c r="J14" s="43"/>
      <c r="K14" s="43"/>
      <c r="L14" s="4" t="s">
        <v>33</v>
      </c>
      <c r="M14" s="4" t="s">
        <v>34</v>
      </c>
      <c r="N14" s="4" t="s">
        <v>32</v>
      </c>
      <c r="O14" s="5">
        <v>1000000</v>
      </c>
    </row>
    <row r="15" spans="1:15" ht="61" thickTop="1" thickBot="1" x14ac:dyDescent="0.3">
      <c r="A15" s="39"/>
      <c r="B15" s="44"/>
      <c r="C15" s="43"/>
      <c r="D15" s="43"/>
      <c r="E15" s="43"/>
      <c r="F15" s="43"/>
      <c r="G15" s="43"/>
      <c r="H15" s="43"/>
      <c r="I15" s="43"/>
      <c r="J15" s="43"/>
      <c r="K15" s="43"/>
      <c r="L15" s="4" t="s">
        <v>35</v>
      </c>
      <c r="M15" s="4" t="s">
        <v>36</v>
      </c>
      <c r="N15" s="4" t="s">
        <v>32</v>
      </c>
      <c r="O15" s="5">
        <v>1000000</v>
      </c>
    </row>
    <row r="16" spans="1:15" ht="13.5" thickTop="1" thickBot="1" x14ac:dyDescent="0.3">
      <c r="A16" s="39"/>
      <c r="B16" s="44"/>
      <c r="C16" s="43"/>
      <c r="D16" s="43"/>
      <c r="E16" s="43"/>
      <c r="F16" s="43"/>
      <c r="G16" s="43"/>
      <c r="H16" s="43"/>
      <c r="I16" s="43"/>
      <c r="J16" s="43"/>
      <c r="K16" s="43"/>
      <c r="L16" s="6" t="s">
        <v>19</v>
      </c>
      <c r="M16" s="6" t="s">
        <v>20</v>
      </c>
      <c r="N16" s="6" t="s">
        <v>20</v>
      </c>
      <c r="O16" s="7">
        <v>2388000</v>
      </c>
    </row>
    <row r="17" spans="1:15" ht="61" thickTop="1" thickBot="1" x14ac:dyDescent="0.3">
      <c r="A17" s="39"/>
      <c r="B17" s="44"/>
      <c r="C17" s="43"/>
      <c r="D17" s="43"/>
      <c r="E17" s="43"/>
      <c r="F17" s="43"/>
      <c r="G17" s="43"/>
      <c r="H17" s="43"/>
      <c r="I17" s="43"/>
      <c r="J17" s="43" t="s">
        <v>37</v>
      </c>
      <c r="K17" s="43" t="s">
        <v>38</v>
      </c>
      <c r="L17" s="4" t="s">
        <v>39</v>
      </c>
      <c r="M17" s="4" t="s">
        <v>40</v>
      </c>
      <c r="N17" s="4" t="s">
        <v>41</v>
      </c>
      <c r="O17" s="5">
        <v>214400</v>
      </c>
    </row>
    <row r="18" spans="1:15" ht="13.5" thickTop="1" thickBot="1" x14ac:dyDescent="0.3">
      <c r="A18" s="39"/>
      <c r="B18" s="44"/>
      <c r="C18" s="43"/>
      <c r="D18" s="43"/>
      <c r="E18" s="43"/>
      <c r="F18" s="43"/>
      <c r="G18" s="43"/>
      <c r="H18" s="43"/>
      <c r="I18" s="43"/>
      <c r="J18" s="43"/>
      <c r="K18" s="43"/>
      <c r="L18" s="6" t="s">
        <v>19</v>
      </c>
      <c r="M18" s="6" t="s">
        <v>20</v>
      </c>
      <c r="N18" s="6" t="s">
        <v>20</v>
      </c>
      <c r="O18" s="7">
        <v>214400</v>
      </c>
    </row>
    <row r="19" spans="1:15" ht="61" thickTop="1" thickBot="1" x14ac:dyDescent="0.3">
      <c r="A19" s="39"/>
      <c r="B19" s="44"/>
      <c r="C19" s="43"/>
      <c r="D19" s="43"/>
      <c r="E19" s="43"/>
      <c r="F19" s="43"/>
      <c r="G19" s="43"/>
      <c r="H19" s="43"/>
      <c r="I19" s="43"/>
      <c r="J19" s="43" t="s">
        <v>42</v>
      </c>
      <c r="K19" s="43" t="s">
        <v>43</v>
      </c>
      <c r="L19" s="4" t="s">
        <v>44</v>
      </c>
      <c r="M19" s="4" t="s">
        <v>45</v>
      </c>
      <c r="N19" s="4" t="s">
        <v>46</v>
      </c>
      <c r="O19" s="5">
        <v>2164850</v>
      </c>
    </row>
    <row r="20" spans="1:15" ht="61" thickTop="1" thickBot="1" x14ac:dyDescent="0.3">
      <c r="A20" s="39"/>
      <c r="B20" s="44"/>
      <c r="C20" s="43"/>
      <c r="D20" s="43"/>
      <c r="E20" s="43"/>
      <c r="F20" s="43"/>
      <c r="G20" s="43"/>
      <c r="H20" s="43"/>
      <c r="I20" s="43"/>
      <c r="J20" s="43"/>
      <c r="K20" s="43"/>
      <c r="L20" s="4" t="s">
        <v>47</v>
      </c>
      <c r="M20" s="4" t="s">
        <v>48</v>
      </c>
      <c r="N20" s="4" t="s">
        <v>25</v>
      </c>
      <c r="O20" s="5">
        <v>6720</v>
      </c>
    </row>
    <row r="21" spans="1:15" ht="13.5" thickTop="1" thickBot="1" x14ac:dyDescent="0.3">
      <c r="A21" s="39"/>
      <c r="B21" s="44"/>
      <c r="C21" s="43"/>
      <c r="D21" s="43"/>
      <c r="E21" s="43"/>
      <c r="F21" s="43"/>
      <c r="G21" s="43"/>
      <c r="H21" s="43"/>
      <c r="I21" s="43"/>
      <c r="J21" s="43"/>
      <c r="K21" s="43"/>
      <c r="L21" s="6" t="s">
        <v>19</v>
      </c>
      <c r="M21" s="6" t="s">
        <v>20</v>
      </c>
      <c r="N21" s="6" t="s">
        <v>20</v>
      </c>
      <c r="O21" s="7">
        <v>2171570</v>
      </c>
    </row>
    <row r="22" spans="1:15" ht="61" thickTop="1" thickBot="1" x14ac:dyDescent="0.3">
      <c r="A22" s="39"/>
      <c r="B22" s="44"/>
      <c r="C22" s="43"/>
      <c r="D22" s="43"/>
      <c r="E22" s="43"/>
      <c r="F22" s="43"/>
      <c r="G22" s="43"/>
      <c r="H22" s="43"/>
      <c r="I22" s="43"/>
      <c r="J22" s="43" t="s">
        <v>49</v>
      </c>
      <c r="K22" s="43" t="s">
        <v>50</v>
      </c>
      <c r="L22" s="4" t="s">
        <v>51</v>
      </c>
      <c r="M22" s="4" t="s">
        <v>52</v>
      </c>
      <c r="N22" s="4" t="s">
        <v>32</v>
      </c>
      <c r="O22" s="5">
        <v>184000</v>
      </c>
    </row>
    <row r="23" spans="1:15" ht="13.5" thickTop="1" thickBot="1" x14ac:dyDescent="0.3">
      <c r="A23" s="39"/>
      <c r="B23" s="44"/>
      <c r="C23" s="43"/>
      <c r="D23" s="43"/>
      <c r="E23" s="43"/>
      <c r="F23" s="43"/>
      <c r="G23" s="43"/>
      <c r="H23" s="43"/>
      <c r="I23" s="43"/>
      <c r="J23" s="43"/>
      <c r="K23" s="43"/>
      <c r="L23" s="6" t="s">
        <v>19</v>
      </c>
      <c r="M23" s="6" t="s">
        <v>20</v>
      </c>
      <c r="N23" s="6" t="s">
        <v>20</v>
      </c>
      <c r="O23" s="7">
        <v>184000</v>
      </c>
    </row>
    <row r="24" spans="1:15" ht="61" thickTop="1" thickBot="1" x14ac:dyDescent="0.3">
      <c r="A24" s="39"/>
      <c r="B24" s="44"/>
      <c r="C24" s="43"/>
      <c r="D24" s="43"/>
      <c r="E24" s="43"/>
      <c r="F24" s="43"/>
      <c r="G24" s="43"/>
      <c r="H24" s="43"/>
      <c r="I24" s="43"/>
      <c r="J24" s="43" t="s">
        <v>53</v>
      </c>
      <c r="K24" s="43" t="s">
        <v>54</v>
      </c>
      <c r="L24" s="4" t="s">
        <v>55</v>
      </c>
      <c r="M24" s="4" t="s">
        <v>56</v>
      </c>
      <c r="N24" s="4" t="s">
        <v>18</v>
      </c>
      <c r="O24" s="5">
        <v>444643</v>
      </c>
    </row>
    <row r="25" spans="1:15" ht="61" thickTop="1" thickBot="1" x14ac:dyDescent="0.3">
      <c r="A25" s="39"/>
      <c r="B25" s="44"/>
      <c r="C25" s="43"/>
      <c r="D25" s="43"/>
      <c r="E25" s="43"/>
      <c r="F25" s="43"/>
      <c r="G25" s="43"/>
      <c r="H25" s="43"/>
      <c r="I25" s="43"/>
      <c r="J25" s="43"/>
      <c r="K25" s="43"/>
      <c r="L25" s="4" t="s">
        <v>57</v>
      </c>
      <c r="M25" s="4" t="s">
        <v>58</v>
      </c>
      <c r="N25" s="4" t="s">
        <v>18</v>
      </c>
      <c r="O25" s="5">
        <v>580000</v>
      </c>
    </row>
    <row r="26" spans="1:15" ht="13.5" thickTop="1" thickBot="1" x14ac:dyDescent="0.3">
      <c r="A26" s="39"/>
      <c r="B26" s="44"/>
      <c r="C26" s="43"/>
      <c r="D26" s="43"/>
      <c r="E26" s="43"/>
      <c r="F26" s="43"/>
      <c r="G26" s="43"/>
      <c r="H26" s="43"/>
      <c r="I26" s="43"/>
      <c r="J26" s="43"/>
      <c r="K26" s="43"/>
      <c r="L26" s="6" t="s">
        <v>19</v>
      </c>
      <c r="M26" s="6" t="s">
        <v>20</v>
      </c>
      <c r="N26" s="6" t="s">
        <v>20</v>
      </c>
      <c r="O26" s="7">
        <v>1024643</v>
      </c>
    </row>
    <row r="27" spans="1:15" ht="61" thickTop="1" thickBot="1" x14ac:dyDescent="0.3">
      <c r="A27" s="39"/>
      <c r="B27" s="44"/>
      <c r="C27" s="43"/>
      <c r="D27" s="43"/>
      <c r="E27" s="43"/>
      <c r="F27" s="43"/>
      <c r="G27" s="43"/>
      <c r="H27" s="43"/>
      <c r="I27" s="43"/>
      <c r="J27" s="43" t="s">
        <v>59</v>
      </c>
      <c r="K27" s="43" t="s">
        <v>60</v>
      </c>
      <c r="L27" s="4" t="s">
        <v>61</v>
      </c>
      <c r="M27" s="4" t="s">
        <v>62</v>
      </c>
      <c r="N27" s="4" t="s">
        <v>32</v>
      </c>
      <c r="O27" s="5">
        <v>742591.93</v>
      </c>
    </row>
    <row r="28" spans="1:15" ht="13.5" thickTop="1" thickBot="1" x14ac:dyDescent="0.3">
      <c r="A28" s="39"/>
      <c r="B28" s="44"/>
      <c r="C28" s="43"/>
      <c r="D28" s="43"/>
      <c r="E28" s="43"/>
      <c r="F28" s="43"/>
      <c r="G28" s="43"/>
      <c r="H28" s="43"/>
      <c r="I28" s="43"/>
      <c r="J28" s="43"/>
      <c r="K28" s="43"/>
      <c r="L28" s="6" t="s">
        <v>19</v>
      </c>
      <c r="M28" s="6" t="s">
        <v>20</v>
      </c>
      <c r="N28" s="6" t="s">
        <v>20</v>
      </c>
      <c r="O28" s="7">
        <v>742591.93</v>
      </c>
    </row>
    <row r="29" spans="1:15" ht="13.5" thickTop="1" thickBot="1" x14ac:dyDescent="0.3">
      <c r="A29" s="39"/>
      <c r="B29" s="44"/>
      <c r="C29" s="43"/>
      <c r="D29" s="43"/>
      <c r="E29" s="43"/>
      <c r="F29" s="43"/>
      <c r="G29" s="43"/>
      <c r="H29" s="43"/>
      <c r="I29" s="35" t="s">
        <v>82</v>
      </c>
      <c r="J29" s="36"/>
      <c r="K29" s="36"/>
      <c r="L29" s="36"/>
      <c r="M29" s="36"/>
      <c r="N29" s="37"/>
      <c r="O29" s="7">
        <f>SUM(O12,O16,O18,O21,O23,O26,O28)</f>
        <v>7846117.9299999997</v>
      </c>
    </row>
    <row r="30" spans="1:15" ht="71" thickTop="1" thickBot="1" x14ac:dyDescent="0.3">
      <c r="A30" s="39"/>
      <c r="B30" s="44"/>
      <c r="C30" s="43"/>
      <c r="D30" s="43"/>
      <c r="E30" s="43"/>
      <c r="F30" s="43"/>
      <c r="G30" s="43"/>
      <c r="H30" s="43"/>
      <c r="I30" s="43" t="s">
        <v>13</v>
      </c>
      <c r="J30" s="43" t="s">
        <v>14</v>
      </c>
      <c r="K30" s="43" t="s">
        <v>15</v>
      </c>
      <c r="L30" s="4" t="s">
        <v>63</v>
      </c>
      <c r="M30" s="4" t="s">
        <v>27</v>
      </c>
      <c r="N30" s="4" t="s">
        <v>25</v>
      </c>
      <c r="O30" s="5">
        <v>3349144.79</v>
      </c>
    </row>
    <row r="31" spans="1:15" ht="13.5" thickTop="1" thickBot="1" x14ac:dyDescent="0.3">
      <c r="A31" s="39"/>
      <c r="B31" s="44"/>
      <c r="C31" s="43"/>
      <c r="D31" s="43"/>
      <c r="E31" s="43"/>
      <c r="F31" s="43"/>
      <c r="G31" s="43"/>
      <c r="H31" s="43"/>
      <c r="I31" s="43"/>
      <c r="J31" s="43"/>
      <c r="K31" s="43"/>
      <c r="L31" s="6" t="s">
        <v>19</v>
      </c>
      <c r="M31" s="6" t="s">
        <v>20</v>
      </c>
      <c r="N31" s="6" t="s">
        <v>20</v>
      </c>
      <c r="O31" s="7">
        <v>3349144.79</v>
      </c>
    </row>
    <row r="32" spans="1:15" ht="61" thickTop="1" thickBot="1" x14ac:dyDescent="0.3">
      <c r="A32" s="39"/>
      <c r="B32" s="44"/>
      <c r="C32" s="43"/>
      <c r="D32" s="43"/>
      <c r="E32" s="43"/>
      <c r="F32" s="43"/>
      <c r="G32" s="43"/>
      <c r="H32" s="43"/>
      <c r="I32" s="43"/>
      <c r="J32" s="43" t="s">
        <v>28</v>
      </c>
      <c r="K32" s="43" t="s">
        <v>29</v>
      </c>
      <c r="L32" s="4" t="s">
        <v>64</v>
      </c>
      <c r="M32" s="4" t="s">
        <v>31</v>
      </c>
      <c r="N32" s="4" t="s">
        <v>32</v>
      </c>
      <c r="O32" s="5">
        <v>1009892.75</v>
      </c>
    </row>
    <row r="33" spans="1:15" ht="61" thickTop="1" thickBot="1" x14ac:dyDescent="0.3">
      <c r="A33" s="39"/>
      <c r="B33" s="44"/>
      <c r="C33" s="43"/>
      <c r="D33" s="43"/>
      <c r="E33" s="43"/>
      <c r="F33" s="43"/>
      <c r="G33" s="43"/>
      <c r="H33" s="43"/>
      <c r="I33" s="43"/>
      <c r="J33" s="43"/>
      <c r="K33" s="43"/>
      <c r="L33" s="4" t="s">
        <v>65</v>
      </c>
      <c r="M33" s="4" t="s">
        <v>34</v>
      </c>
      <c r="N33" s="4" t="s">
        <v>32</v>
      </c>
      <c r="O33" s="5">
        <v>5000000</v>
      </c>
    </row>
    <row r="34" spans="1:15" ht="61" thickTop="1" thickBot="1" x14ac:dyDescent="0.3">
      <c r="A34" s="39"/>
      <c r="B34" s="44"/>
      <c r="C34" s="43"/>
      <c r="D34" s="43"/>
      <c r="E34" s="43"/>
      <c r="F34" s="43"/>
      <c r="G34" s="43"/>
      <c r="H34" s="43"/>
      <c r="I34" s="43"/>
      <c r="J34" s="43"/>
      <c r="K34" s="43"/>
      <c r="L34" s="4" t="s">
        <v>66</v>
      </c>
      <c r="M34" s="4" t="s">
        <v>36</v>
      </c>
      <c r="N34" s="4" t="s">
        <v>32</v>
      </c>
      <c r="O34" s="5">
        <v>4850000</v>
      </c>
    </row>
    <row r="35" spans="1:15" ht="13.5" thickTop="1" thickBot="1" x14ac:dyDescent="0.3">
      <c r="A35" s="39"/>
      <c r="B35" s="44"/>
      <c r="C35" s="43"/>
      <c r="D35" s="43"/>
      <c r="E35" s="43"/>
      <c r="F35" s="43"/>
      <c r="G35" s="43"/>
      <c r="H35" s="43"/>
      <c r="I35" s="43"/>
      <c r="J35" s="43"/>
      <c r="K35" s="43"/>
      <c r="L35" s="6" t="s">
        <v>19</v>
      </c>
      <c r="M35" s="6" t="s">
        <v>20</v>
      </c>
      <c r="N35" s="6" t="s">
        <v>20</v>
      </c>
      <c r="O35" s="7">
        <v>10859892.75</v>
      </c>
    </row>
    <row r="36" spans="1:15" ht="61" thickTop="1" thickBot="1" x14ac:dyDescent="0.3">
      <c r="A36" s="39"/>
      <c r="B36" s="44"/>
      <c r="C36" s="43"/>
      <c r="D36" s="43"/>
      <c r="E36" s="43"/>
      <c r="F36" s="43"/>
      <c r="G36" s="43"/>
      <c r="H36" s="43"/>
      <c r="I36" s="43"/>
      <c r="J36" s="43" t="s">
        <v>37</v>
      </c>
      <c r="K36" s="43" t="s">
        <v>38</v>
      </c>
      <c r="L36" s="4" t="s">
        <v>67</v>
      </c>
      <c r="M36" s="4" t="s">
        <v>40</v>
      </c>
      <c r="N36" s="4" t="s">
        <v>41</v>
      </c>
      <c r="O36" s="5">
        <v>485600</v>
      </c>
    </row>
    <row r="37" spans="1:15" ht="13.5" thickTop="1" thickBot="1" x14ac:dyDescent="0.3">
      <c r="A37" s="39"/>
      <c r="B37" s="44"/>
      <c r="C37" s="43"/>
      <c r="D37" s="43"/>
      <c r="E37" s="43"/>
      <c r="F37" s="43"/>
      <c r="G37" s="43"/>
      <c r="H37" s="43"/>
      <c r="I37" s="43"/>
      <c r="J37" s="43"/>
      <c r="K37" s="43"/>
      <c r="L37" s="6" t="s">
        <v>19</v>
      </c>
      <c r="M37" s="6" t="s">
        <v>20</v>
      </c>
      <c r="N37" s="6" t="s">
        <v>20</v>
      </c>
      <c r="O37" s="7">
        <v>485600</v>
      </c>
    </row>
    <row r="38" spans="1:15" ht="61" thickTop="1" thickBot="1" x14ac:dyDescent="0.3">
      <c r="A38" s="39"/>
      <c r="B38" s="44"/>
      <c r="C38" s="43"/>
      <c r="D38" s="43"/>
      <c r="E38" s="43"/>
      <c r="F38" s="43"/>
      <c r="G38" s="43"/>
      <c r="H38" s="43"/>
      <c r="I38" s="43"/>
      <c r="J38" s="43" t="s">
        <v>42</v>
      </c>
      <c r="K38" s="43" t="s">
        <v>43</v>
      </c>
      <c r="L38" s="4" t="s">
        <v>68</v>
      </c>
      <c r="M38" s="4" t="s">
        <v>45</v>
      </c>
      <c r="N38" s="4" t="s">
        <v>46</v>
      </c>
      <c r="O38" s="5">
        <v>5144499.25</v>
      </c>
    </row>
    <row r="39" spans="1:15" ht="61" thickTop="1" thickBot="1" x14ac:dyDescent="0.3">
      <c r="A39" s="39"/>
      <c r="B39" s="44"/>
      <c r="C39" s="43"/>
      <c r="D39" s="43"/>
      <c r="E39" s="43"/>
      <c r="F39" s="43"/>
      <c r="G39" s="43"/>
      <c r="H39" s="43"/>
      <c r="I39" s="43"/>
      <c r="J39" s="43"/>
      <c r="K39" s="43"/>
      <c r="L39" s="4" t="s">
        <v>69</v>
      </c>
      <c r="M39" s="4" t="s">
        <v>48</v>
      </c>
      <c r="N39" s="4" t="s">
        <v>25</v>
      </c>
      <c r="O39" s="5">
        <v>1436192</v>
      </c>
    </row>
    <row r="40" spans="1:15" ht="13.5" thickTop="1" thickBot="1" x14ac:dyDescent="0.3">
      <c r="A40" s="39"/>
      <c r="B40" s="44"/>
      <c r="C40" s="43"/>
      <c r="D40" s="43"/>
      <c r="E40" s="43"/>
      <c r="F40" s="43"/>
      <c r="G40" s="43"/>
      <c r="H40" s="43"/>
      <c r="I40" s="43"/>
      <c r="J40" s="43"/>
      <c r="K40" s="43"/>
      <c r="L40" s="6" t="s">
        <v>19</v>
      </c>
      <c r="M40" s="6" t="s">
        <v>20</v>
      </c>
      <c r="N40" s="6" t="s">
        <v>20</v>
      </c>
      <c r="O40" s="7">
        <v>6580691.25</v>
      </c>
    </row>
    <row r="41" spans="1:15" ht="61" thickTop="1" thickBot="1" x14ac:dyDescent="0.3">
      <c r="A41" s="39"/>
      <c r="B41" s="44"/>
      <c r="C41" s="43"/>
      <c r="D41" s="43"/>
      <c r="E41" s="43"/>
      <c r="F41" s="43"/>
      <c r="G41" s="43"/>
      <c r="H41" s="43"/>
      <c r="I41" s="43"/>
      <c r="J41" s="43" t="s">
        <v>49</v>
      </c>
      <c r="K41" s="43" t="s">
        <v>50</v>
      </c>
      <c r="L41" s="4" t="s">
        <v>70</v>
      </c>
      <c r="M41" s="4" t="s">
        <v>52</v>
      </c>
      <c r="N41" s="4" t="s">
        <v>32</v>
      </c>
      <c r="O41" s="5">
        <v>1816000</v>
      </c>
    </row>
    <row r="42" spans="1:15" ht="13.5" thickTop="1" thickBot="1" x14ac:dyDescent="0.3">
      <c r="A42" s="39"/>
      <c r="B42" s="44"/>
      <c r="C42" s="43"/>
      <c r="D42" s="43"/>
      <c r="E42" s="43"/>
      <c r="F42" s="43"/>
      <c r="G42" s="43"/>
      <c r="H42" s="43"/>
      <c r="I42" s="43"/>
      <c r="J42" s="43"/>
      <c r="K42" s="43"/>
      <c r="L42" s="6" t="s">
        <v>19</v>
      </c>
      <c r="M42" s="6" t="s">
        <v>20</v>
      </c>
      <c r="N42" s="6" t="s">
        <v>20</v>
      </c>
      <c r="O42" s="7">
        <v>1816000</v>
      </c>
    </row>
    <row r="43" spans="1:15" ht="61" thickTop="1" thickBot="1" x14ac:dyDescent="0.3">
      <c r="A43" s="39"/>
      <c r="B43" s="44"/>
      <c r="C43" s="43"/>
      <c r="D43" s="43"/>
      <c r="E43" s="43"/>
      <c r="F43" s="43"/>
      <c r="G43" s="43"/>
      <c r="H43" s="43"/>
      <c r="I43" s="43"/>
      <c r="J43" s="43" t="s">
        <v>53</v>
      </c>
      <c r="K43" s="43" t="s">
        <v>54</v>
      </c>
      <c r="L43" s="4" t="s">
        <v>71</v>
      </c>
      <c r="M43" s="4" t="s">
        <v>56</v>
      </c>
      <c r="N43" s="4" t="s">
        <v>18</v>
      </c>
      <c r="O43" s="5">
        <v>3479882</v>
      </c>
    </row>
    <row r="44" spans="1:15" ht="61" thickTop="1" thickBot="1" x14ac:dyDescent="0.3">
      <c r="A44" s="39"/>
      <c r="B44" s="44"/>
      <c r="C44" s="43"/>
      <c r="D44" s="43"/>
      <c r="E44" s="43"/>
      <c r="F44" s="43"/>
      <c r="G44" s="43"/>
      <c r="H44" s="43"/>
      <c r="I44" s="43"/>
      <c r="J44" s="43"/>
      <c r="K44" s="43"/>
      <c r="L44" s="4" t="s">
        <v>72</v>
      </c>
      <c r="M44" s="4" t="s">
        <v>58</v>
      </c>
      <c r="N44" s="4" t="s">
        <v>18</v>
      </c>
      <c r="O44" s="5">
        <v>2076117</v>
      </c>
    </row>
    <row r="45" spans="1:15" ht="13.5" thickTop="1" thickBot="1" x14ac:dyDescent="0.3">
      <c r="A45" s="39"/>
      <c r="B45" s="44"/>
      <c r="C45" s="43"/>
      <c r="D45" s="43"/>
      <c r="E45" s="43"/>
      <c r="F45" s="43"/>
      <c r="G45" s="43"/>
      <c r="H45" s="43"/>
      <c r="I45" s="43"/>
      <c r="J45" s="43"/>
      <c r="K45" s="43"/>
      <c r="L45" s="6" t="s">
        <v>19</v>
      </c>
      <c r="M45" s="6" t="s">
        <v>20</v>
      </c>
      <c r="N45" s="6" t="s">
        <v>20</v>
      </c>
      <c r="O45" s="7">
        <v>5555999</v>
      </c>
    </row>
    <row r="46" spans="1:15" ht="61" thickTop="1" thickBot="1" x14ac:dyDescent="0.3">
      <c r="A46" s="39"/>
      <c r="B46" s="44"/>
      <c r="C46" s="43"/>
      <c r="D46" s="43"/>
      <c r="E46" s="43"/>
      <c r="F46" s="43"/>
      <c r="G46" s="43"/>
      <c r="H46" s="43"/>
      <c r="I46" s="43"/>
      <c r="J46" s="43" t="s">
        <v>59</v>
      </c>
      <c r="K46" s="43" t="s">
        <v>60</v>
      </c>
      <c r="L46" s="4" t="s">
        <v>73</v>
      </c>
      <c r="M46" s="4" t="s">
        <v>62</v>
      </c>
      <c r="N46" s="4" t="s">
        <v>32</v>
      </c>
      <c r="O46" s="5">
        <v>2576548.5099999998</v>
      </c>
    </row>
    <row r="47" spans="1:15" ht="13.5" thickTop="1" thickBot="1" x14ac:dyDescent="0.3">
      <c r="A47" s="39"/>
      <c r="B47" s="44"/>
      <c r="C47" s="43"/>
      <c r="D47" s="43"/>
      <c r="E47" s="43"/>
      <c r="F47" s="43"/>
      <c r="G47" s="43"/>
      <c r="H47" s="43"/>
      <c r="I47" s="43"/>
      <c r="J47" s="43"/>
      <c r="K47" s="43"/>
      <c r="L47" s="6" t="s">
        <v>19</v>
      </c>
      <c r="M47" s="6" t="s">
        <v>20</v>
      </c>
      <c r="N47" s="6" t="s">
        <v>20</v>
      </c>
      <c r="O47" s="7">
        <v>2576548.5099999998</v>
      </c>
    </row>
    <row r="48" spans="1:15" ht="13.5" thickTop="1" thickBot="1" x14ac:dyDescent="0.3">
      <c r="A48" s="39"/>
      <c r="B48" s="44"/>
      <c r="C48" s="43"/>
      <c r="D48" s="43"/>
      <c r="E48" s="43"/>
      <c r="F48" s="43"/>
      <c r="G48" s="43"/>
      <c r="H48" s="43"/>
      <c r="I48" s="35" t="s">
        <v>83</v>
      </c>
      <c r="J48" s="36"/>
      <c r="K48" s="36"/>
      <c r="L48" s="36"/>
      <c r="M48" s="36"/>
      <c r="N48" s="37"/>
      <c r="O48" s="7">
        <f>SUM(O31,O35,O37,O40,O42,O45,O47)</f>
        <v>31223876.299999997</v>
      </c>
    </row>
    <row r="49" spans="1:15" ht="13.5" thickTop="1" thickBot="1" x14ac:dyDescent="0.3">
      <c r="A49" s="39"/>
      <c r="B49" s="35" t="s">
        <v>84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7"/>
      <c r="O49" s="7">
        <f>SUM(O29,O48)</f>
        <v>39069994.229999997</v>
      </c>
    </row>
    <row r="50" spans="1:15" ht="13" thickTop="1" x14ac:dyDescent="0.25">
      <c r="A50" s="40" t="s">
        <v>86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1"/>
      <c r="O50" s="8">
        <f>SUM(O10,O49)</f>
        <v>84069994.229999989</v>
      </c>
    </row>
  </sheetData>
  <mergeCells count="48">
    <mergeCell ref="B8:H8"/>
    <mergeCell ref="J8:K8"/>
    <mergeCell ref="J19:J21"/>
    <mergeCell ref="K19:K21"/>
    <mergeCell ref="B11:B48"/>
    <mergeCell ref="C11:C48"/>
    <mergeCell ref="D11:D48"/>
    <mergeCell ref="E11:E48"/>
    <mergeCell ref="F11:F48"/>
    <mergeCell ref="G11:G48"/>
    <mergeCell ref="H11:H48"/>
    <mergeCell ref="I11:I28"/>
    <mergeCell ref="J11:J12"/>
    <mergeCell ref="K11:K12"/>
    <mergeCell ref="J13:J16"/>
    <mergeCell ref="K13:K16"/>
    <mergeCell ref="A50:N50"/>
    <mergeCell ref="B10:N10"/>
    <mergeCell ref="A6:O6"/>
    <mergeCell ref="J46:J47"/>
    <mergeCell ref="K46:K47"/>
    <mergeCell ref="I30:I47"/>
    <mergeCell ref="J30:J31"/>
    <mergeCell ref="K30:K31"/>
    <mergeCell ref="J32:J35"/>
    <mergeCell ref="K32:K35"/>
    <mergeCell ref="J36:J37"/>
    <mergeCell ref="K36:K37"/>
    <mergeCell ref="J38:J40"/>
    <mergeCell ref="K38:K40"/>
    <mergeCell ref="J41:J42"/>
    <mergeCell ref="K41:K42"/>
    <mergeCell ref="A9:A10"/>
    <mergeCell ref="A4:O4"/>
    <mergeCell ref="I29:N29"/>
    <mergeCell ref="I48:N48"/>
    <mergeCell ref="A11:A49"/>
    <mergeCell ref="B49:N49"/>
    <mergeCell ref="J43:J45"/>
    <mergeCell ref="K43:K45"/>
    <mergeCell ref="J22:J23"/>
    <mergeCell ref="K22:K23"/>
    <mergeCell ref="J24:J26"/>
    <mergeCell ref="K24:K26"/>
    <mergeCell ref="J27:J28"/>
    <mergeCell ref="K27:K28"/>
    <mergeCell ref="J17:J18"/>
    <mergeCell ref="K17:K18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Créditos extraordinários</vt:lpstr>
      <vt:lpstr>Relatório Documento COVID-19</vt:lpstr>
      <vt:lpstr>'Créditos extraordinários'!Area_de_impressao</vt:lpstr>
      <vt:lpstr>'Relatório Documento COVID-19'!Area_de_impressao</vt:lpstr>
      <vt:lpstr>'Relatório Documento COVID-19'!Titulos_de_impressao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Lenita Cunha e Silva</cp:lastModifiedBy>
  <cp:lastPrinted>2020-05-28T13:33:53Z</cp:lastPrinted>
  <dcterms:created xsi:type="dcterms:W3CDTF">2020-05-28T13:10:33Z</dcterms:created>
  <dcterms:modified xsi:type="dcterms:W3CDTF">2020-06-17T20:32:18Z</dcterms:modified>
</cp:coreProperties>
</file>