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erikal\Documents\"/>
    </mc:Choice>
  </mc:AlternateContent>
  <bookViews>
    <workbookView xWindow="-105" yWindow="-105" windowWidth="19425" windowHeight="10425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170" i="1"/>
  <c r="Y170" i="1"/>
  <c r="Z169" i="1"/>
  <c r="Y169" i="1"/>
  <c r="Z168" i="1"/>
  <c r="Y168" i="1"/>
  <c r="Y166" i="1"/>
  <c r="Z166" i="1"/>
  <c r="Z113" i="1"/>
  <c r="Y113" i="1"/>
  <c r="Z112" i="1"/>
  <c r="Y112" i="1"/>
  <c r="Z111" i="1"/>
  <c r="Y111" i="1"/>
  <c r="Y109" i="1"/>
  <c r="Z109" i="1"/>
  <c r="Z56" i="1"/>
  <c r="Y56" i="1"/>
  <c r="Z55" i="1"/>
  <c r="Y55" i="1"/>
  <c r="Z54" i="1"/>
  <c r="Y54" i="1"/>
  <c r="Y52" i="1"/>
  <c r="Z52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108" i="1" l="1"/>
  <c r="Z108" i="1"/>
  <c r="Y51" i="1"/>
  <c r="Y165" i="1" s="1"/>
  <c r="Z51" i="1"/>
  <c r="Z165" i="1" l="1"/>
  <c r="Y107" i="1"/>
  <c r="Z107" i="1"/>
  <c r="Y50" i="1"/>
  <c r="Y164" i="1" s="1"/>
  <c r="Z50" i="1"/>
  <c r="Z164" i="1" l="1"/>
  <c r="Z106" i="1"/>
  <c r="Z49" i="1"/>
  <c r="Y106" i="1"/>
  <c r="Y49" i="1"/>
  <c r="Z163" i="1" l="1"/>
  <c r="Y163" i="1"/>
  <c r="Z104" i="1"/>
  <c r="Z105" i="1"/>
  <c r="Z48" i="1"/>
  <c r="Z47" i="1"/>
  <c r="Y105" i="1"/>
  <c r="Y48" i="1"/>
  <c r="Y104" i="1"/>
  <c r="Y47" i="1"/>
  <c r="Y161" i="1" l="1"/>
  <c r="Z162" i="1"/>
  <c r="Y162" i="1"/>
  <c r="Z161" i="1"/>
  <c r="Y103" i="1"/>
  <c r="Z103" i="1"/>
  <c r="Y46" i="1"/>
  <c r="Z46" i="1"/>
  <c r="Y160" i="1" l="1"/>
  <c r="Z160" i="1"/>
  <c r="Z102" i="1"/>
  <c r="Z45" i="1"/>
  <c r="Z101" i="1"/>
  <c r="Z44" i="1"/>
  <c r="Z100" i="1"/>
  <c r="Z43" i="1"/>
  <c r="Y102" i="1"/>
  <c r="Y45" i="1"/>
  <c r="Y101" i="1"/>
  <c r="Y44" i="1"/>
  <c r="Y100" i="1"/>
  <c r="Y43" i="1"/>
  <c r="Z158" i="1" l="1"/>
  <c r="Y159" i="1"/>
  <c r="Y157" i="1"/>
  <c r="Z157" i="1"/>
  <c r="Y158" i="1"/>
  <c r="Z159" i="1"/>
  <c r="Z99" i="1"/>
  <c r="Z42" i="1"/>
  <c r="Y99" i="1"/>
  <c r="Y42" i="1"/>
  <c r="AB111" i="1" l="1"/>
  <c r="Y156" i="1"/>
  <c r="Z156" i="1"/>
  <c r="Y98" i="1"/>
  <c r="Z98" i="1"/>
  <c r="Y41" i="1"/>
  <c r="Z41" i="1"/>
  <c r="Z155" i="1" l="1"/>
  <c r="Y155" i="1"/>
  <c r="Z97" i="1"/>
  <c r="Z40" i="1"/>
  <c r="Y97" i="1"/>
  <c r="Y40" i="1"/>
  <c r="Y154" i="1" l="1"/>
  <c r="Z154" i="1"/>
  <c r="Z96" i="1"/>
  <c r="Z39" i="1"/>
  <c r="Y39" i="1"/>
  <c r="Y96" i="1"/>
  <c r="Z153" i="1" l="1"/>
  <c r="Y153" i="1"/>
  <c r="Y95" i="1"/>
  <c r="Z95" i="1"/>
  <c r="Y38" i="1"/>
  <c r="Z38" i="1"/>
  <c r="Z152" i="1" l="1"/>
  <c r="Y152" i="1"/>
  <c r="Y94" i="1"/>
  <c r="Z94" i="1"/>
  <c r="Y37" i="1"/>
  <c r="Z37" i="1"/>
  <c r="Z151" i="1" l="1"/>
  <c r="Y151" i="1"/>
  <c r="Y93" i="1"/>
  <c r="Z93" i="1"/>
  <c r="Y36" i="1"/>
  <c r="Z36" i="1"/>
  <c r="Z150" i="1" l="1"/>
  <c r="Y150" i="1"/>
  <c r="Z92" i="1"/>
  <c r="Z35" i="1"/>
  <c r="Y92" i="1"/>
  <c r="Y35" i="1"/>
  <c r="Z149" i="1" l="1"/>
  <c r="Y149" i="1"/>
  <c r="Y91" i="1"/>
  <c r="Z91" i="1"/>
  <c r="Y34" i="1"/>
  <c r="Z34" i="1"/>
  <c r="Z148" i="1" l="1"/>
  <c r="Y148" i="1"/>
  <c r="Z90" i="1"/>
  <c r="Z33" i="1"/>
  <c r="Y90" i="1"/>
  <c r="Y33" i="1"/>
  <c r="Y147" i="1" l="1"/>
  <c r="Z147" i="1"/>
  <c r="Y89" i="1"/>
  <c r="Z89" i="1"/>
  <c r="Y32" i="1"/>
  <c r="Z32" i="1"/>
  <c r="Z146" i="1" l="1"/>
  <c r="Y146" i="1"/>
  <c r="Z88" i="1"/>
  <c r="Z31" i="1"/>
  <c r="Y88" i="1"/>
  <c r="Y31" i="1"/>
  <c r="Y145" i="1" l="1"/>
  <c r="Z145" i="1"/>
  <c r="Y87" i="1"/>
  <c r="Z87" i="1"/>
  <c r="Y30" i="1"/>
  <c r="Z30" i="1"/>
  <c r="Z144" i="1" l="1"/>
  <c r="Y144" i="1"/>
  <c r="Z86" i="1"/>
  <c r="Y86" i="1"/>
  <c r="Z29" i="1"/>
  <c r="Y29" i="1"/>
  <c r="Y143" i="1" l="1"/>
  <c r="Z143" i="1"/>
  <c r="Y85" i="1"/>
  <c r="Z85" i="1"/>
  <c r="Y28" i="1"/>
  <c r="Z28" i="1"/>
  <c r="Z142" i="1" l="1"/>
  <c r="Y142" i="1"/>
  <c r="Y84" i="1"/>
  <c r="Z84" i="1"/>
  <c r="Y27" i="1"/>
  <c r="Z27" i="1"/>
  <c r="Z141" i="1" l="1"/>
  <c r="Y141" i="1"/>
  <c r="Y83" i="1"/>
  <c r="Z83" i="1"/>
  <c r="Y26" i="1"/>
  <c r="Z26" i="1"/>
  <c r="Z140" i="1" l="1"/>
  <c r="Y140" i="1"/>
  <c r="Y82" i="1"/>
  <c r="Z82" i="1"/>
  <c r="Y25" i="1"/>
  <c r="Z25" i="1"/>
  <c r="Z139" i="1" l="1"/>
  <c r="Y139" i="1"/>
  <c r="Y81" i="1"/>
  <c r="Z81" i="1"/>
  <c r="Y24" i="1"/>
  <c r="Z24" i="1"/>
  <c r="AB54" i="1" l="1"/>
  <c r="Y138" i="1"/>
  <c r="Z138" i="1"/>
  <c r="Z80" i="1"/>
  <c r="Z23" i="1"/>
  <c r="Y80" i="1"/>
  <c r="Y23" i="1"/>
  <c r="Y137" i="1" l="1"/>
  <c r="Z137" i="1"/>
  <c r="Z79" i="1"/>
  <c r="Z22" i="1"/>
  <c r="Y79" i="1"/>
  <c r="Y22" i="1"/>
  <c r="Z136" i="1" l="1"/>
  <c r="Y136" i="1"/>
  <c r="Y21" i="1"/>
  <c r="Z21" i="1"/>
  <c r="Z78" i="1"/>
  <c r="Y78" i="1"/>
  <c r="Y135" i="1" l="1"/>
  <c r="Z135" i="1"/>
  <c r="Z77" i="1"/>
  <c r="Z20" i="1"/>
  <c r="Y77" i="1"/>
  <c r="Y20" i="1"/>
  <c r="Z134" i="1" l="1"/>
  <c r="Y134" i="1"/>
  <c r="Y76" i="1"/>
  <c r="Z76" i="1"/>
  <c r="Z19" i="1"/>
  <c r="Z75" i="1"/>
  <c r="Z18" i="1"/>
  <c r="Y19" i="1"/>
  <c r="Y75" i="1"/>
  <c r="Y18" i="1"/>
  <c r="AB168" i="1" l="1"/>
  <c r="Y133" i="1"/>
  <c r="Z133" i="1"/>
  <c r="Z132" i="1"/>
  <c r="Y13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Z62" i="1"/>
  <c r="Y62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55" i="1" l="1"/>
  <c r="Z130" i="1"/>
  <c r="Y130" i="1"/>
  <c r="Z129" i="1"/>
  <c r="Y129" i="1"/>
  <c r="Z131" i="1"/>
  <c r="Y131" i="1"/>
  <c r="Z127" i="1"/>
  <c r="Z123" i="1"/>
  <c r="Y127" i="1"/>
  <c r="Z126" i="1"/>
  <c r="Z122" i="1"/>
  <c r="Y126" i="1"/>
  <c r="Y122" i="1"/>
  <c r="Y123" i="1"/>
  <c r="Y119" i="1"/>
  <c r="Z125" i="1"/>
  <c r="Z121" i="1"/>
  <c r="Z119" i="1"/>
  <c r="Y125" i="1"/>
  <c r="Y121" i="1"/>
  <c r="Z128" i="1"/>
  <c r="Z124" i="1"/>
  <c r="Z120" i="1"/>
  <c r="Y128" i="1"/>
  <c r="Y124" i="1"/>
  <c r="Y120" i="1"/>
  <c r="AB170" i="1" l="1"/>
  <c r="AB113" i="1"/>
  <c r="AB56" i="1"/>
  <c r="AD5" i="1"/>
  <c r="AC5" i="1"/>
  <c r="AB112" i="1"/>
  <c r="AE5" i="1" l="1"/>
  <c r="AB169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<sst xmlns="http://schemas.openxmlformats.org/spreadsheetml/2006/main" count="89" uniqueCount="32">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</sst>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&quot;#,##0;[Red]\-&quot;R$&quot;#,##0"/>
    <numFmt numFmtId="165" formatCode="_-* #,##0_-;\-* #,##0_-;_-* &quot;-&quot;??_-;_-@_-"/>
    <numFmt numFmtId="166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66" fontId="0" fillId="0" borderId="6" xfId="0" applyNumberFormat="1" applyBorder="1"/>
    <xf numFmtId="0" fontId="0" fillId="0" borderId="2" xfId="0" applyBorder="1"/>
    <xf numFmtId="0" fontId="0" fillId="0" borderId="1" xfId="0" applyBorder="1"/>
    <xf numFmtId="166" fontId="0" fillId="0" borderId="1" xfId="0" applyNumberFormat="1" applyBorder="1"/>
    <xf numFmtId="0" fontId="0" fillId="0" borderId="0" xfId="0" applyAlignment="1">
      <alignment horizontal="right"/>
    </xf>
    <xf numFmtId="166" fontId="0" fillId="0" borderId="7" xfId="0" applyNumberFormat="1" applyBorder="1"/>
    <xf numFmtId="166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6" fontId="2" fillId="0" borderId="1" xfId="0" applyNumberFormat="1" applyFont="1" applyBorder="1"/>
    <xf numFmtId="166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5" fontId="0" fillId="4" borderId="0" xfId="1" applyNumberFormat="1" applyFont="1" applyFill="1" applyBorder="1"/>
    <xf numFmtId="165" fontId="0" fillId="0" borderId="0" xfId="1" applyNumberFormat="1" applyFont="1" applyFill="1" applyBorder="1"/>
    <xf numFmtId="165" fontId="0" fillId="0" borderId="6" xfId="1" applyNumberFormat="1" applyFont="1" applyFill="1" applyBorder="1"/>
    <xf numFmtId="0" fontId="0" fillId="0" borderId="10" xfId="0" applyBorder="1"/>
    <xf numFmtId="165" fontId="0" fillId="0" borderId="0" xfId="0" applyNumberFormat="1"/>
    <xf numFmtId="0" fontId="5" fillId="0" borderId="0" xfId="0" applyFont="1" applyFill="1"/>
    <xf numFmtId="0" fontId="5" fillId="0" borderId="0" xfId="2" applyFont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Resumo!$L$8:$L$55</c:f>
              <c:numCache>
                <c:formatCode>0.0</c:formatCode>
                <c:ptCount val="48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  <c:pt idx="40">
                  <c:v>15.842476</c:v>
                </c:pt>
                <c:pt idx="41">
                  <c:v>13.798030000000001</c:v>
                </c:pt>
                <c:pt idx="42">
                  <c:v>12.236834</c:v>
                </c:pt>
                <c:pt idx="43">
                  <c:v>12.255201</c:v>
                </c:pt>
                <c:pt idx="44">
                  <c:v>12.988327999999999</c:v>
                </c:pt>
                <c:pt idx="45">
                  <c:v>14.994273</c:v>
                </c:pt>
                <c:pt idx="46">
                  <c:v>15.766102999999999</c:v>
                </c:pt>
                <c:pt idx="47">
                  <c:v>13.460381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Resumo!$L$60:$L$107</c:f>
              <c:numCache>
                <c:formatCode>0.0</c:formatCode>
                <c:ptCount val="48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  <c:pt idx="40">
                  <c:v>11.871979</c:v>
                </c:pt>
                <c:pt idx="41">
                  <c:v>18.426143</c:v>
                </c:pt>
                <c:pt idx="42">
                  <c:v>13.340137</c:v>
                </c:pt>
                <c:pt idx="43">
                  <c:v>13.297404999999999</c:v>
                </c:pt>
                <c:pt idx="44">
                  <c:v>12.629792999999999</c:v>
                </c:pt>
                <c:pt idx="45">
                  <c:v>15.378793</c:v>
                </c:pt>
                <c:pt idx="46">
                  <c:v>14.535047</c:v>
                </c:pt>
                <c:pt idx="47">
                  <c:v>18.232028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989200"/>
        <c:axId val="132430248"/>
      </c:lineChart>
      <c:catAx>
        <c:axId val="13298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4302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43024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98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Resumo!$M$8:$M$55</c:f>
              <c:numCache>
                <c:formatCode>0.0</c:formatCode>
                <c:ptCount val="48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  <c:pt idx="40">
                  <c:v>25.214822999999999</c:v>
                </c:pt>
                <c:pt idx="41">
                  <c:v>22.722097000000002</c:v>
                </c:pt>
                <c:pt idx="42">
                  <c:v>26.144532000000002</c:v>
                </c:pt>
                <c:pt idx="43">
                  <c:v>30.101438999999999</c:v>
                </c:pt>
                <c:pt idx="44">
                  <c:v>24.580611000000001</c:v>
                </c:pt>
                <c:pt idx="45">
                  <c:v>27.933422</c:v>
                </c:pt>
                <c:pt idx="46">
                  <c:v>29.452773000000001</c:v>
                </c:pt>
                <c:pt idx="47">
                  <c:v>38.147378000000003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Resumo!$M$60:$M$107</c:f>
              <c:numCache>
                <c:formatCode>0.0</c:formatCode>
                <c:ptCount val="48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  <c:pt idx="40">
                  <c:v>22.643571000000001</c:v>
                </c:pt>
                <c:pt idx="41">
                  <c:v>24.454440000000002</c:v>
                </c:pt>
                <c:pt idx="42">
                  <c:v>26.788504</c:v>
                </c:pt>
                <c:pt idx="43">
                  <c:v>32.72052</c:v>
                </c:pt>
                <c:pt idx="44">
                  <c:v>30.213972999999999</c:v>
                </c:pt>
                <c:pt idx="45">
                  <c:v>27.046244999999999</c:v>
                </c:pt>
                <c:pt idx="46">
                  <c:v>25.408493</c:v>
                </c:pt>
                <c:pt idx="47">
                  <c:v>41.823808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27584"/>
        <c:axId val="132527968"/>
      </c:lineChart>
      <c:catAx>
        <c:axId val="132527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5279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52796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52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2"/>
  <sheetViews>
    <sheetView showGridLines="0" tabSelected="1" topLeftCell="K1" workbookViewId="0">
      <selection activeCell="N115" sqref="N115"/>
    </sheetView>
  </sheetViews>
  <sheetFormatPr defaultRowHeight="12.75" x14ac:dyDescent="0.2"/>
  <cols>
    <col min="1" max="6" width="12.5703125" customWidth="1"/>
    <col min="7" max="7" width="12.5703125" style="30" customWidth="1"/>
    <col min="8" max="10" width="12.5703125" customWidth="1"/>
    <col min="11" max="13" width="10.5703125" customWidth="1"/>
    <col min="14" max="14" width="2.5703125" customWidth="1"/>
    <col min="27" max="27" width="2.5703125" customWidth="1"/>
    <col min="28" max="28" width="30.5703125" customWidth="1"/>
  </cols>
  <sheetData>
    <row r="1" spans="1:31" x14ac:dyDescent="0.2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x14ac:dyDescent="0.2">
      <c r="A2" s="88" t="s">
        <v>20</v>
      </c>
      <c r="B2" s="2"/>
      <c r="C2" s="2"/>
      <c r="D2" s="2"/>
      <c r="E2" s="2"/>
      <c r="F2" s="2"/>
      <c r="G2" s="2"/>
      <c r="X2" s="102" t="s">
        <v>12</v>
      </c>
      <c r="Y2" s="102"/>
      <c r="Z2" s="102"/>
      <c r="AB2" s="1" t="s">
        <v>30</v>
      </c>
      <c r="AC2" s="30"/>
      <c r="AD2" s="30"/>
      <c r="AE2" s="30"/>
    </row>
    <row r="3" spans="1:31" x14ac:dyDescent="0.2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">
      <c r="A4" s="2"/>
      <c r="B4" s="2"/>
      <c r="C4" s="2"/>
      <c r="D4" s="2"/>
      <c r="E4" s="2"/>
      <c r="F4" s="2"/>
      <c r="G4" s="2"/>
      <c r="X4" s="96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">
      <c r="A5" s="4">
        <v>1000</v>
      </c>
      <c r="B5" s="2"/>
      <c r="C5" s="2"/>
      <c r="D5" s="2"/>
      <c r="E5" s="2"/>
      <c r="F5" s="2"/>
      <c r="G5" s="2"/>
      <c r="X5" s="95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(Z56/Y56-1)*100</f>
        <v>4.5377595547790861</v>
      </c>
      <c r="AD5" s="80">
        <f>(Z113/Y113-1)*100</f>
        <v>12.881280007605532</v>
      </c>
      <c r="AE5" s="80">
        <f>(Z170/Y170-1)*100</f>
        <v>10.17071938967813</v>
      </c>
    </row>
    <row r="6" spans="1:31" x14ac:dyDescent="0.2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95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5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x14ac:dyDescent="0.2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5">
        <v>4</v>
      </c>
      <c r="Y8" s="28">
        <f t="shared" si="0"/>
        <v>10.892103000000001</v>
      </c>
      <c r="Z8" s="28">
        <f t="shared" si="1"/>
        <v>13.234026</v>
      </c>
      <c r="AB8" s="90"/>
      <c r="AC8" s="91"/>
      <c r="AD8" s="91"/>
      <c r="AE8" s="91"/>
    </row>
    <row r="9" spans="1:31" x14ac:dyDescent="0.2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5">
        <v>5</v>
      </c>
      <c r="Y9" s="28">
        <f t="shared" si="0"/>
        <v>11.793051</v>
      </c>
      <c r="Z9" s="28">
        <f t="shared" si="1"/>
        <v>13.388349</v>
      </c>
      <c r="AB9" s="91"/>
      <c r="AC9" s="91"/>
      <c r="AD9" s="91"/>
      <c r="AE9" s="92"/>
    </row>
    <row r="10" spans="1:31" x14ac:dyDescent="0.2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5">
        <v>6</v>
      </c>
      <c r="Y10" s="28">
        <f t="shared" si="0"/>
        <v>12.423382999999999</v>
      </c>
      <c r="Z10" s="28">
        <f t="shared" si="1"/>
        <v>14.80551</v>
      </c>
      <c r="AB10" s="91"/>
      <c r="AC10" s="93"/>
      <c r="AD10" s="93"/>
      <c r="AE10" s="93"/>
    </row>
    <row r="11" spans="1:31" x14ac:dyDescent="0.2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5">
        <v>7</v>
      </c>
      <c r="Y11" s="28">
        <f t="shared" si="0"/>
        <v>14.88603</v>
      </c>
      <c r="Z11" s="28">
        <f t="shared" si="1"/>
        <v>15.941617000000001</v>
      </c>
      <c r="AB11" s="91"/>
      <c r="AC11" s="94"/>
      <c r="AD11" s="94"/>
      <c r="AE11" s="94"/>
    </row>
    <row r="12" spans="1:31" x14ac:dyDescent="0.2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5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5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5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5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5">
        <v>12</v>
      </c>
      <c r="Y16" s="28">
        <f t="shared" si="0"/>
        <v>12.843404</v>
      </c>
      <c r="Z16" s="28">
        <f t="shared" si="1"/>
        <v>14.26905</v>
      </c>
    </row>
    <row r="17" spans="1:28" x14ac:dyDescent="0.2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5">
        <v>13</v>
      </c>
      <c r="Y17" s="28">
        <f t="shared" si="0"/>
        <v>11.860272</v>
      </c>
      <c r="Z17" s="28">
        <f t="shared" si="1"/>
        <v>11.123421</v>
      </c>
    </row>
    <row r="18" spans="1:28" x14ac:dyDescent="0.2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5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7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7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7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7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7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7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7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7">
        <v>22</v>
      </c>
      <c r="Y26" s="28">
        <f t="shared" si="11"/>
        <v>11.738705</v>
      </c>
      <c r="Z26" s="28">
        <f t="shared" si="12"/>
        <v>12.243611</v>
      </c>
    </row>
    <row r="27" spans="1:28" x14ac:dyDescent="0.2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7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7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7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7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7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7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7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7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7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97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97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97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97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97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7">
        <v>37</v>
      </c>
      <c r="Y41" s="28">
        <f t="shared" ref="Y41" si="30">L44</f>
        <v>14.928682</v>
      </c>
      <c r="Z41" s="28">
        <f>L96</f>
        <v>15.230297</v>
      </c>
      <c r="AA41" s="33"/>
      <c r="AB41" s="33"/>
      <c r="AC41" s="21"/>
    </row>
    <row r="42" spans="1:29" x14ac:dyDescent="0.2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97">
        <v>38</v>
      </c>
      <c r="Y42" s="28">
        <f t="shared" ref="Y42" si="31">L45</f>
        <v>13.483717</v>
      </c>
      <c r="Z42" s="28">
        <f>L97</f>
        <v>14.295527</v>
      </c>
      <c r="AA42" s="33"/>
      <c r="AB42" s="33"/>
      <c r="AC42" s="21"/>
    </row>
    <row r="43" spans="1:29" x14ac:dyDescent="0.2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97">
        <v>39</v>
      </c>
      <c r="Y43" s="28">
        <f t="shared" ref="Y43:Y45" si="32">L46</f>
        <v>12.299989999999999</v>
      </c>
      <c r="Z43" s="28">
        <f t="shared" ref="Z43:Z45" si="33">L98</f>
        <v>12.453447000000001</v>
      </c>
      <c r="AA43" s="33"/>
      <c r="AB43" s="33"/>
      <c r="AC43" s="21"/>
    </row>
    <row r="44" spans="1:29" x14ac:dyDescent="0.2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97">
        <v>40</v>
      </c>
      <c r="Y44" s="28">
        <f t="shared" si="32"/>
        <v>11.319286999999999</v>
      </c>
      <c r="Z44" s="28">
        <f t="shared" si="33"/>
        <v>14.768318000000001</v>
      </c>
      <c r="AA44" s="33"/>
      <c r="AB44" s="33"/>
      <c r="AC44" s="21"/>
    </row>
    <row r="45" spans="1:29" x14ac:dyDescent="0.2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7">
        <v>41</v>
      </c>
      <c r="Y45" s="28">
        <f t="shared" si="32"/>
        <v>15.842476</v>
      </c>
      <c r="Z45" s="28">
        <f t="shared" si="33"/>
        <v>11.871979</v>
      </c>
      <c r="AA45" s="33"/>
      <c r="AB45" s="33"/>
      <c r="AC45" s="21"/>
    </row>
    <row r="46" spans="1:29" x14ac:dyDescent="0.2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97">
        <v>42</v>
      </c>
      <c r="Y46" s="28">
        <f t="shared" ref="Y46" si="34">L49</f>
        <v>13.798030000000001</v>
      </c>
      <c r="Z46" s="28">
        <f t="shared" ref="Z46" si="35">L101</f>
        <v>18.426143</v>
      </c>
      <c r="AA46" s="33"/>
      <c r="AB46" s="33"/>
      <c r="AC46" s="21"/>
    </row>
    <row r="47" spans="1:29" x14ac:dyDescent="0.2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97">
        <v>43</v>
      </c>
      <c r="Y47" s="28">
        <f t="shared" ref="Y47:Y48" si="36">L50</f>
        <v>12.236834</v>
      </c>
      <c r="Z47" s="28">
        <f t="shared" ref="Z47:Z48" si="37">L102</f>
        <v>13.340137</v>
      </c>
      <c r="AA47" s="33"/>
      <c r="AB47" s="33"/>
      <c r="AC47" s="21"/>
    </row>
    <row r="48" spans="1:29" x14ac:dyDescent="0.2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97">
        <v>44</v>
      </c>
      <c r="Y48" s="28">
        <f t="shared" si="36"/>
        <v>12.255201</v>
      </c>
      <c r="Z48" s="28">
        <f t="shared" si="37"/>
        <v>13.297404999999999</v>
      </c>
      <c r="AA48" s="33"/>
      <c r="AB48" s="33"/>
      <c r="AC48" s="21"/>
    </row>
    <row r="49" spans="1:31" x14ac:dyDescent="0.2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97">
        <v>45</v>
      </c>
      <c r="Y49" s="28">
        <f t="shared" ref="Y49" si="38">L52</f>
        <v>12.988327999999999</v>
      </c>
      <c r="Z49" s="28">
        <f t="shared" ref="Z49" si="39">L104</f>
        <v>12.629792999999999</v>
      </c>
      <c r="AA49" s="33"/>
      <c r="AB49" s="33"/>
      <c r="AC49" s="21"/>
    </row>
    <row r="50" spans="1:31" x14ac:dyDescent="0.2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97">
        <v>46</v>
      </c>
      <c r="Y50" s="28">
        <f t="shared" ref="Y50" si="40">L53</f>
        <v>14.994273</v>
      </c>
      <c r="Z50" s="28">
        <f t="shared" ref="Z50" si="41">L105</f>
        <v>15.378793</v>
      </c>
      <c r="AA50" s="33"/>
      <c r="AB50" s="33"/>
      <c r="AC50" s="21"/>
    </row>
    <row r="51" spans="1:31" x14ac:dyDescent="0.2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97">
        <v>47</v>
      </c>
      <c r="Y51" s="28">
        <f t="shared" ref="Y51" si="42">L54</f>
        <v>15.766102999999999</v>
      </c>
      <c r="Z51" s="28">
        <f t="shared" ref="Z51" si="43">L106</f>
        <v>14.535047</v>
      </c>
      <c r="AA51" s="33"/>
      <c r="AB51" s="33"/>
      <c r="AC51" s="21"/>
    </row>
    <row r="52" spans="1:31" x14ac:dyDescent="0.2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98">
        <v>48</v>
      </c>
      <c r="Y52" s="25">
        <f t="shared" ref="Y52" si="44">L55</f>
        <v>13.460381</v>
      </c>
      <c r="Z52" s="25">
        <f t="shared" ref="Z52" si="45">L107</f>
        <v>18.232028</v>
      </c>
      <c r="AA52" s="33"/>
      <c r="AB52" s="33"/>
      <c r="AC52" s="21"/>
    </row>
    <row r="53" spans="1:31" x14ac:dyDescent="0.2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24"/>
      <c r="Y53" s="24"/>
      <c r="Z53" s="24"/>
      <c r="AC53" s="21"/>
    </row>
    <row r="54" spans="1:31" x14ac:dyDescent="0.2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29" t="s">
        <v>17</v>
      </c>
      <c r="Y54" s="21">
        <f>SUM(Y49:Y52)</f>
        <v>57.209084999999995</v>
      </c>
      <c r="Z54" s="21">
        <f>SUM(Z49:Z52)</f>
        <v>60.775660999999999</v>
      </c>
      <c r="AB54" s="76">
        <f>(Z54/Y54-1)*100</f>
        <v>6.2342825444595018</v>
      </c>
      <c r="AC54" s="21"/>
    </row>
    <row r="55" spans="1:31" x14ac:dyDescent="0.2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73" t="s">
        <v>18</v>
      </c>
      <c r="Y55" s="28">
        <f>SUM(Y5:Y52)</f>
        <v>617.57634400000018</v>
      </c>
      <c r="Z55" s="28">
        <f>SUM(Z5:Z52)</f>
        <v>660.8307749999999</v>
      </c>
      <c r="AB55" s="76">
        <f>(Z55/Y55-1)*100</f>
        <v>7.003900233587923</v>
      </c>
      <c r="AC55" s="21"/>
    </row>
    <row r="56" spans="1:31" x14ac:dyDescent="0.2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74" t="s">
        <v>29</v>
      </c>
      <c r="Y56" s="75">
        <f>SUM(Y15:Y52)</f>
        <v>495.60400299999998</v>
      </c>
      <c r="Z56" s="75">
        <f>SUM(Z15:Z52)</f>
        <v>518.09332100000006</v>
      </c>
      <c r="AB56" s="76">
        <f>(Z56/Y56-1)*100</f>
        <v>4.5377595547790861</v>
      </c>
      <c r="AC56" s="21"/>
    </row>
    <row r="57" spans="1:31" x14ac:dyDescent="0.2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73"/>
      <c r="Y57" s="28"/>
      <c r="Z57" s="28"/>
      <c r="AC57" s="21"/>
    </row>
    <row r="58" spans="1:31" x14ac:dyDescent="0.2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AC58" s="21"/>
    </row>
    <row r="59" spans="1:31" x14ac:dyDescent="0.2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2" t="s">
        <v>10</v>
      </c>
      <c r="Y59" s="102"/>
      <c r="Z59" s="102"/>
      <c r="AC59" s="21"/>
    </row>
    <row r="60" spans="1:31" x14ac:dyDescent="0.2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Z60" s="26" t="s">
        <v>11</v>
      </c>
      <c r="AC60" s="21"/>
    </row>
    <row r="61" spans="1:31" x14ac:dyDescent="0.2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6" t="s">
        <v>8</v>
      </c>
      <c r="Y61" s="23">
        <v>2019</v>
      </c>
      <c r="Z61" s="23">
        <v>2020</v>
      </c>
      <c r="AC61" s="21"/>
    </row>
    <row r="62" spans="1:31" x14ac:dyDescent="0.2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5">
        <v>1</v>
      </c>
      <c r="Y62" s="27">
        <f t="shared" ref="Y62:Y106" si="46">M8</f>
        <v>23.442142</v>
      </c>
      <c r="Z62" s="27">
        <f t="shared" ref="Z62:Z106" si="47">M60</f>
        <v>34.198251999999997</v>
      </c>
      <c r="AB62" s="21"/>
      <c r="AC62" s="21"/>
    </row>
    <row r="63" spans="1:31" x14ac:dyDescent="0.2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5">
        <v>2</v>
      </c>
      <c r="Y63" s="28">
        <f t="shared" si="46"/>
        <v>18.147362999999999</v>
      </c>
      <c r="Z63" s="28">
        <f t="shared" si="47"/>
        <v>20.876049999999999</v>
      </c>
      <c r="AB63" s="21"/>
      <c r="AC63" s="21"/>
    </row>
    <row r="64" spans="1:31" x14ac:dyDescent="0.2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5">
        <v>3</v>
      </c>
      <c r="Y64" s="28">
        <f t="shared" si="46"/>
        <v>20.581721000000002</v>
      </c>
      <c r="Z64" s="28">
        <f t="shared" si="47"/>
        <v>23.422830999999999</v>
      </c>
      <c r="AB64" s="21"/>
      <c r="AC64" s="21"/>
      <c r="AD64" s="21"/>
      <c r="AE64" s="21"/>
    </row>
    <row r="65" spans="1:28" x14ac:dyDescent="0.2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5">
        <v>4</v>
      </c>
      <c r="Y65" s="28">
        <f t="shared" si="46"/>
        <v>18.942271999999999</v>
      </c>
      <c r="Z65" s="28">
        <f t="shared" si="47"/>
        <v>26.048642000000001</v>
      </c>
      <c r="AB65" s="21"/>
    </row>
    <row r="66" spans="1:28" x14ac:dyDescent="0.2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5">
        <v>5</v>
      </c>
      <c r="Y66" s="28">
        <f t="shared" si="46"/>
        <v>26.424796000000001</v>
      </c>
      <c r="Z66" s="28">
        <f t="shared" si="47"/>
        <v>27.549848000000001</v>
      </c>
      <c r="AB66" s="21"/>
    </row>
    <row r="67" spans="1:28" x14ac:dyDescent="0.2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5">
        <v>6</v>
      </c>
      <c r="Y67" s="28">
        <f t="shared" si="46"/>
        <v>20.726106000000001</v>
      </c>
      <c r="Z67" s="28">
        <f t="shared" si="47"/>
        <v>25.671036000000001</v>
      </c>
      <c r="AB67" s="21"/>
    </row>
    <row r="68" spans="1:28" x14ac:dyDescent="0.2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5">
        <v>7</v>
      </c>
      <c r="Y68" s="28">
        <f t="shared" si="46"/>
        <v>21.857638999999999</v>
      </c>
      <c r="Z68" s="28">
        <f t="shared" si="47"/>
        <v>26.395778</v>
      </c>
      <c r="AB68" s="21"/>
    </row>
    <row r="69" spans="1:28" x14ac:dyDescent="0.2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5">
        <v>8</v>
      </c>
      <c r="Y69" s="28">
        <f t="shared" si="46"/>
        <v>24.488130000000002</v>
      </c>
      <c r="Z69" s="28">
        <f t="shared" si="47"/>
        <v>33.784789000000004</v>
      </c>
      <c r="AB69" s="21"/>
    </row>
    <row r="70" spans="1:28" x14ac:dyDescent="0.2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5">
        <v>9</v>
      </c>
      <c r="Y70" s="28">
        <f t="shared" si="46"/>
        <v>31.974786000000002</v>
      </c>
      <c r="Z70" s="28">
        <f t="shared" si="47"/>
        <v>41.160448000000002</v>
      </c>
      <c r="AB70" s="21"/>
    </row>
    <row r="71" spans="1:28" x14ac:dyDescent="0.2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7">
        <v>10</v>
      </c>
      <c r="Y71" s="28">
        <f t="shared" si="46"/>
        <v>31.780978999999999</v>
      </c>
      <c r="Z71" s="28">
        <f t="shared" si="47"/>
        <v>30.387097000000001</v>
      </c>
      <c r="AB71" s="21"/>
    </row>
    <row r="72" spans="1:28" x14ac:dyDescent="0.2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7">
        <v>11</v>
      </c>
      <c r="Y72" s="28">
        <f t="shared" si="46"/>
        <v>21.787157000000001</v>
      </c>
      <c r="Z72" s="28">
        <f t="shared" si="47"/>
        <v>38.445759000000002</v>
      </c>
      <c r="AB72" s="21"/>
    </row>
    <row r="73" spans="1:28" x14ac:dyDescent="0.2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7">
        <v>12</v>
      </c>
      <c r="Y73" s="28">
        <f t="shared" si="46"/>
        <v>23.904836</v>
      </c>
      <c r="Z73" s="28">
        <f t="shared" si="47"/>
        <v>52.009903000000001</v>
      </c>
      <c r="AB73" s="21"/>
    </row>
    <row r="74" spans="1:28" x14ac:dyDescent="0.2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48">I74/1000000</f>
        <v>13.009976999999999</v>
      </c>
      <c r="M74" s="22">
        <f t="shared" si="48"/>
        <v>32.281250999999997</v>
      </c>
      <c r="X74" s="97">
        <v>13</v>
      </c>
      <c r="Y74" s="28">
        <f t="shared" si="46"/>
        <v>41.623229000000002</v>
      </c>
      <c r="Z74" s="28">
        <f t="shared" si="47"/>
        <v>52.095410000000001</v>
      </c>
      <c r="AB74" s="21"/>
    </row>
    <row r="75" spans="1:28" x14ac:dyDescent="0.2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48"/>
        <v>16.117607</v>
      </c>
      <c r="M75" s="22">
        <f t="shared" si="48"/>
        <v>30.983743</v>
      </c>
      <c r="X75" s="97">
        <v>14</v>
      </c>
      <c r="Y75" s="28">
        <f t="shared" si="46"/>
        <v>22.162317000000002</v>
      </c>
      <c r="Z75" s="28">
        <f t="shared" si="47"/>
        <v>34.177700999999999</v>
      </c>
      <c r="AB75" s="21"/>
    </row>
    <row r="76" spans="1:28" x14ac:dyDescent="0.2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48"/>
        <v>14.726259000000001</v>
      </c>
      <c r="M76" s="22">
        <f t="shared" si="48"/>
        <v>29.831951</v>
      </c>
      <c r="X76" s="97">
        <v>15</v>
      </c>
      <c r="Y76" s="28">
        <f t="shared" si="46"/>
        <v>20.096306999999999</v>
      </c>
      <c r="Z76" s="28">
        <f t="shared" si="47"/>
        <v>32.281250999999997</v>
      </c>
      <c r="AB76" s="21"/>
    </row>
    <row r="77" spans="1:28" x14ac:dyDescent="0.2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48"/>
        <v>12.180047999999999</v>
      </c>
      <c r="M77" s="22">
        <f t="shared" si="48"/>
        <v>34.81147</v>
      </c>
      <c r="X77" s="97">
        <v>16</v>
      </c>
      <c r="Y77" s="28">
        <f t="shared" si="46"/>
        <v>23.877849999999999</v>
      </c>
      <c r="Z77" s="28">
        <f t="shared" si="47"/>
        <v>30.983743</v>
      </c>
      <c r="AB77" s="21"/>
    </row>
    <row r="78" spans="1:28" x14ac:dyDescent="0.2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48"/>
        <v>14.484158000000001</v>
      </c>
      <c r="M78" s="22">
        <f t="shared" si="48"/>
        <v>30.131167000000001</v>
      </c>
      <c r="X78" s="97">
        <v>17</v>
      </c>
      <c r="Y78" s="28">
        <f t="shared" si="46"/>
        <v>24.935669999999998</v>
      </c>
      <c r="Z78" s="28">
        <f t="shared" si="47"/>
        <v>29.831951</v>
      </c>
      <c r="AB78" s="21"/>
    </row>
    <row r="79" spans="1:28" x14ac:dyDescent="0.2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48"/>
        <v>15.031216000000001</v>
      </c>
      <c r="M79" s="22">
        <f t="shared" si="48"/>
        <v>26.269859</v>
      </c>
      <c r="X79" s="97">
        <v>18</v>
      </c>
      <c r="Y79" s="28">
        <f t="shared" si="46"/>
        <v>31.523952999999999</v>
      </c>
      <c r="Z79" s="28">
        <f t="shared" si="47"/>
        <v>34.81147</v>
      </c>
      <c r="AB79" s="21"/>
    </row>
    <row r="80" spans="1:28" x14ac:dyDescent="0.2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48"/>
        <v>12.526351999999999</v>
      </c>
      <c r="M80" s="22">
        <f t="shared" si="48"/>
        <v>24.366237999999999</v>
      </c>
      <c r="X80" s="97">
        <v>19</v>
      </c>
      <c r="Y80" s="28">
        <f t="shared" si="46"/>
        <v>24.796277</v>
      </c>
      <c r="Z80" s="28">
        <f t="shared" si="47"/>
        <v>30.131167000000001</v>
      </c>
      <c r="AB80" s="21"/>
    </row>
    <row r="81" spans="1:28" x14ac:dyDescent="0.2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48"/>
        <v>12.243611</v>
      </c>
      <c r="M81" s="22">
        <f t="shared" si="48"/>
        <v>30.756616000000001</v>
      </c>
      <c r="X81" s="97">
        <v>20</v>
      </c>
      <c r="Y81" s="28">
        <f t="shared" si="46"/>
        <v>23.036646999999999</v>
      </c>
      <c r="Z81" s="28">
        <f t="shared" si="47"/>
        <v>26.269859</v>
      </c>
      <c r="AB81" s="21"/>
    </row>
    <row r="82" spans="1:28" x14ac:dyDescent="0.2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48"/>
        <v>12.657033999999999</v>
      </c>
      <c r="M82" s="22">
        <f t="shared" si="48"/>
        <v>24.885131999999999</v>
      </c>
      <c r="X82" s="97">
        <v>21</v>
      </c>
      <c r="Y82" s="28">
        <f t="shared" si="46"/>
        <v>26.629445</v>
      </c>
      <c r="Z82" s="28">
        <f t="shared" si="47"/>
        <v>24.366237999999999</v>
      </c>
      <c r="AB82" s="21"/>
    </row>
    <row r="83" spans="1:28" x14ac:dyDescent="0.2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48"/>
        <v>16.087294</v>
      </c>
      <c r="M83" s="22">
        <f t="shared" si="48"/>
        <v>26.005032</v>
      </c>
      <c r="X83" s="97">
        <v>22</v>
      </c>
      <c r="Y83" s="28">
        <f t="shared" si="46"/>
        <v>31.635549000000001</v>
      </c>
      <c r="Z83" s="28">
        <f t="shared" si="47"/>
        <v>30.756616000000001</v>
      </c>
      <c r="AB83" s="21"/>
    </row>
    <row r="84" spans="1:28" x14ac:dyDescent="0.2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48"/>
        <v>14.684647999999999</v>
      </c>
      <c r="M84" s="22">
        <f t="shared" si="48"/>
        <v>23.636907999999998</v>
      </c>
      <c r="X84" s="97">
        <v>23</v>
      </c>
      <c r="Y84" s="28">
        <f t="shared" si="46"/>
        <v>25.003674</v>
      </c>
      <c r="Z84" s="28">
        <f t="shared" si="47"/>
        <v>24.885131999999999</v>
      </c>
      <c r="AA84" s="33"/>
      <c r="AB84" s="21"/>
    </row>
    <row r="85" spans="1:28" x14ac:dyDescent="0.2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48"/>
        <v>13.959847</v>
      </c>
      <c r="M85" s="22">
        <f t="shared" si="48"/>
        <v>30.618576999999998</v>
      </c>
      <c r="X85" s="97">
        <v>24</v>
      </c>
      <c r="Y85" s="28">
        <f t="shared" si="46"/>
        <v>25.033901</v>
      </c>
      <c r="Z85" s="28">
        <f t="shared" si="47"/>
        <v>26.005032</v>
      </c>
      <c r="AA85" s="33"/>
      <c r="AB85" s="21"/>
    </row>
    <row r="86" spans="1:28" x14ac:dyDescent="0.2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48"/>
        <v>12.11106</v>
      </c>
      <c r="M86" s="22">
        <f t="shared" si="48"/>
        <v>45.549557999999998</v>
      </c>
      <c r="X86" s="97">
        <v>25</v>
      </c>
      <c r="Y86" s="28">
        <f t="shared" si="46"/>
        <v>29.690864999999999</v>
      </c>
      <c r="Z86" s="28">
        <f t="shared" si="47"/>
        <v>23.636907999999998</v>
      </c>
      <c r="AA86" s="33"/>
      <c r="AB86" s="21"/>
    </row>
    <row r="87" spans="1:28" x14ac:dyDescent="0.2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48"/>
        <v>13.284971000000001</v>
      </c>
      <c r="M87" s="22">
        <f t="shared" si="48"/>
        <v>21.949290999999999</v>
      </c>
      <c r="X87" s="97">
        <v>26</v>
      </c>
      <c r="Y87" s="28">
        <f t="shared" si="46"/>
        <v>45.075699</v>
      </c>
      <c r="Z87" s="28">
        <f t="shared" si="47"/>
        <v>30.618576999999998</v>
      </c>
      <c r="AA87" s="33"/>
      <c r="AB87" s="33"/>
    </row>
    <row r="88" spans="1:28" x14ac:dyDescent="0.2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48"/>
        <v>11.140316</v>
      </c>
      <c r="M88" s="22">
        <f t="shared" si="48"/>
        <v>20.504594000000001</v>
      </c>
      <c r="X88" s="97">
        <v>27</v>
      </c>
      <c r="Y88" s="28">
        <f t="shared" si="46"/>
        <v>24.486908</v>
      </c>
      <c r="Z88" s="28">
        <f t="shared" si="47"/>
        <v>45.549557999999998</v>
      </c>
      <c r="AA88" s="33"/>
      <c r="AB88" s="33"/>
    </row>
    <row r="89" spans="1:28" x14ac:dyDescent="0.2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48"/>
        <v>10.552819</v>
      </c>
      <c r="M89" s="22">
        <f t="shared" si="48"/>
        <v>23.545121999999999</v>
      </c>
      <c r="X89" s="97">
        <v>28</v>
      </c>
      <c r="Y89" s="28">
        <f t="shared" si="46"/>
        <v>19.692537999999999</v>
      </c>
      <c r="Z89" s="28">
        <f t="shared" si="47"/>
        <v>21.949290999999999</v>
      </c>
      <c r="AA89" s="33"/>
      <c r="AB89" s="33"/>
    </row>
    <row r="90" spans="1:28" x14ac:dyDescent="0.2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105" si="49">I90/1000000</f>
        <v>11.056075999999999</v>
      </c>
      <c r="M90" s="22">
        <f t="shared" si="49"/>
        <v>36.797328999999998</v>
      </c>
      <c r="X90" s="97">
        <v>29</v>
      </c>
      <c r="Y90" s="28">
        <f t="shared" si="46"/>
        <v>21.123031999999998</v>
      </c>
      <c r="Z90" s="28">
        <f t="shared" si="47"/>
        <v>20.504594000000001</v>
      </c>
      <c r="AA90" s="33"/>
      <c r="AB90" s="33"/>
    </row>
    <row r="91" spans="1:28" x14ac:dyDescent="0.2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49"/>
        <v>12.262309</v>
      </c>
      <c r="M91" s="22">
        <f t="shared" si="49"/>
        <v>23.499220999999999</v>
      </c>
      <c r="X91" s="97">
        <v>30</v>
      </c>
      <c r="Y91" s="28">
        <f t="shared" si="46"/>
        <v>24.977277000000001</v>
      </c>
      <c r="Z91" s="28">
        <f t="shared" si="47"/>
        <v>23.545121999999999</v>
      </c>
      <c r="AA91" s="33"/>
      <c r="AB91" s="33"/>
    </row>
    <row r="92" spans="1:28" x14ac:dyDescent="0.2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49"/>
        <v>14.064252</v>
      </c>
      <c r="M92" s="22">
        <f t="shared" si="49"/>
        <v>23.930116999999999</v>
      </c>
      <c r="X92" s="97">
        <v>31</v>
      </c>
      <c r="Y92" s="28">
        <f t="shared" si="46"/>
        <v>28.62105</v>
      </c>
      <c r="Z92" s="28">
        <f t="shared" si="47"/>
        <v>36.797328999999998</v>
      </c>
      <c r="AA92" s="33"/>
      <c r="AB92" s="33"/>
    </row>
    <row r="93" spans="1:28" x14ac:dyDescent="0.2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49"/>
        <v>13.458310000000001</v>
      </c>
      <c r="M93" s="22">
        <f t="shared" si="49"/>
        <v>24.770956000000002</v>
      </c>
      <c r="X93" s="97">
        <v>32</v>
      </c>
      <c r="Y93" s="28">
        <f t="shared" si="46"/>
        <v>22.104998999999999</v>
      </c>
      <c r="Z93" s="28">
        <f t="shared" si="47"/>
        <v>23.499220999999999</v>
      </c>
      <c r="AA93" s="33"/>
      <c r="AB93" s="33"/>
    </row>
    <row r="94" spans="1:28" x14ac:dyDescent="0.2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49"/>
        <v>12.036168999999999</v>
      </c>
      <c r="M94" s="22">
        <f t="shared" si="49"/>
        <v>30.831834000000001</v>
      </c>
      <c r="X94" s="97">
        <v>33</v>
      </c>
      <c r="Y94" s="28">
        <f t="shared" si="46"/>
        <v>24.382588999999999</v>
      </c>
      <c r="Z94" s="28">
        <f t="shared" si="47"/>
        <v>23.930116999999999</v>
      </c>
      <c r="AA94" s="33"/>
      <c r="AB94" s="33"/>
    </row>
    <row r="95" spans="1:28" x14ac:dyDescent="0.2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49"/>
        <v>12.251609</v>
      </c>
      <c r="M95" s="22">
        <f t="shared" si="49"/>
        <v>31.283469</v>
      </c>
      <c r="X95" s="97">
        <v>34</v>
      </c>
      <c r="Y95" s="28">
        <f t="shared" si="46"/>
        <v>25.637927000000001</v>
      </c>
      <c r="Z95" s="28">
        <f t="shared" si="47"/>
        <v>24.770956000000002</v>
      </c>
      <c r="AA95" s="33"/>
      <c r="AB95" s="33"/>
    </row>
    <row r="96" spans="1:28" x14ac:dyDescent="0.2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49"/>
        <v>15.230297</v>
      </c>
      <c r="M96" s="22">
        <f t="shared" si="49"/>
        <v>28.067627000000002</v>
      </c>
      <c r="X96" s="97">
        <v>35</v>
      </c>
      <c r="Y96" s="28">
        <f t="shared" si="46"/>
        <v>32.488489000000001</v>
      </c>
      <c r="Z96" s="28">
        <f t="shared" si="47"/>
        <v>30.831834000000001</v>
      </c>
      <c r="AA96" s="33"/>
      <c r="AB96" s="33"/>
    </row>
    <row r="97" spans="1:28" x14ac:dyDescent="0.2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7">
        <v>44092</v>
      </c>
      <c r="H97" s="38">
        <v>202038</v>
      </c>
      <c r="I97" s="83">
        <v>14295527</v>
      </c>
      <c r="J97" s="16">
        <v>27234976</v>
      </c>
      <c r="K97">
        <v>38</v>
      </c>
      <c r="L97" s="21">
        <f t="shared" si="49"/>
        <v>14.295527</v>
      </c>
      <c r="M97" s="22">
        <f t="shared" si="49"/>
        <v>27.234976</v>
      </c>
      <c r="X97" s="97">
        <v>36</v>
      </c>
      <c r="Y97" s="28">
        <f t="shared" si="46"/>
        <v>24.908439000000001</v>
      </c>
      <c r="Z97" s="28">
        <f t="shared" si="47"/>
        <v>31.283469</v>
      </c>
      <c r="AA97" s="33"/>
      <c r="AB97" s="33"/>
    </row>
    <row r="98" spans="1:28" x14ac:dyDescent="0.2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7">
        <v>44099</v>
      </c>
      <c r="H98" s="38">
        <v>202039</v>
      </c>
      <c r="I98" s="83">
        <v>12453447</v>
      </c>
      <c r="J98" s="16">
        <v>30908015</v>
      </c>
      <c r="K98">
        <v>39</v>
      </c>
      <c r="L98" s="21">
        <f t="shared" si="49"/>
        <v>12.453447000000001</v>
      </c>
      <c r="M98" s="22">
        <f t="shared" si="49"/>
        <v>30.908014999999999</v>
      </c>
      <c r="X98" s="97">
        <v>37</v>
      </c>
      <c r="Y98" s="28">
        <f t="shared" si="46"/>
        <v>23.213539999999998</v>
      </c>
      <c r="Z98" s="28">
        <f t="shared" si="47"/>
        <v>28.067627000000002</v>
      </c>
      <c r="AA98" s="33"/>
      <c r="AB98" s="33"/>
    </row>
    <row r="99" spans="1:28" x14ac:dyDescent="0.2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7">
        <v>44106</v>
      </c>
      <c r="H99" s="38">
        <v>202040</v>
      </c>
      <c r="I99" s="83">
        <v>14768318</v>
      </c>
      <c r="J99" s="16">
        <v>41332174.773999996</v>
      </c>
      <c r="K99">
        <v>40</v>
      </c>
      <c r="L99" s="21">
        <f t="shared" si="49"/>
        <v>14.768318000000001</v>
      </c>
      <c r="M99" s="22">
        <f t="shared" si="49"/>
        <v>41.332174773999995</v>
      </c>
      <c r="X99" s="97">
        <v>38</v>
      </c>
      <c r="Y99" s="28">
        <f t="shared" si="46"/>
        <v>25.034258999999999</v>
      </c>
      <c r="Z99" s="28">
        <f t="shared" si="47"/>
        <v>27.234976</v>
      </c>
      <c r="AA99" s="33"/>
      <c r="AB99" s="33"/>
    </row>
    <row r="100" spans="1:28" x14ac:dyDescent="0.2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7">
        <v>44113</v>
      </c>
      <c r="H100" s="38">
        <v>202041</v>
      </c>
      <c r="I100" s="83">
        <v>11871979</v>
      </c>
      <c r="J100" s="16">
        <v>22643571</v>
      </c>
      <c r="K100" s="86">
        <v>41</v>
      </c>
      <c r="L100" s="21">
        <f t="shared" si="49"/>
        <v>11.871979</v>
      </c>
      <c r="M100" s="22">
        <f t="shared" si="49"/>
        <v>22.643571000000001</v>
      </c>
      <c r="X100" s="97">
        <v>39</v>
      </c>
      <c r="Y100" s="28">
        <f t="shared" si="46"/>
        <v>37.141755000000003</v>
      </c>
      <c r="Z100" s="28">
        <f t="shared" si="47"/>
        <v>30.908014999999999</v>
      </c>
      <c r="AA100" s="33"/>
      <c r="AB100" s="33"/>
    </row>
    <row r="101" spans="1:28" x14ac:dyDescent="0.2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7">
        <v>44120</v>
      </c>
      <c r="H101" s="38">
        <v>202042</v>
      </c>
      <c r="I101" s="83">
        <v>18426143</v>
      </c>
      <c r="J101" s="16">
        <v>24454440</v>
      </c>
      <c r="K101" s="86">
        <v>42</v>
      </c>
      <c r="L101" s="21">
        <f t="shared" si="49"/>
        <v>18.426143</v>
      </c>
      <c r="M101" s="22">
        <f t="shared" si="49"/>
        <v>24.454440000000002</v>
      </c>
      <c r="X101" s="97">
        <v>40</v>
      </c>
      <c r="Y101" s="28">
        <f t="shared" si="46"/>
        <v>31.017721000000002</v>
      </c>
      <c r="Z101" s="28">
        <f t="shared" si="47"/>
        <v>41.332174773999995</v>
      </c>
      <c r="AA101" s="33"/>
      <c r="AB101" s="33"/>
    </row>
    <row r="102" spans="1:28" x14ac:dyDescent="0.2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7">
        <v>44127</v>
      </c>
      <c r="H102" s="38">
        <v>202043</v>
      </c>
      <c r="I102" s="83">
        <v>13340137</v>
      </c>
      <c r="J102" s="16">
        <v>26788504</v>
      </c>
      <c r="K102" s="86">
        <v>43</v>
      </c>
      <c r="L102" s="21">
        <f t="shared" si="49"/>
        <v>13.340137</v>
      </c>
      <c r="M102" s="22">
        <f t="shared" si="49"/>
        <v>26.788504</v>
      </c>
      <c r="X102" s="97">
        <v>41</v>
      </c>
      <c r="Y102" s="28">
        <f t="shared" si="46"/>
        <v>25.214822999999999</v>
      </c>
      <c r="Z102" s="28">
        <f t="shared" si="47"/>
        <v>22.643571000000001</v>
      </c>
      <c r="AA102" s="33"/>
      <c r="AB102" s="33"/>
    </row>
    <row r="103" spans="1:28" x14ac:dyDescent="0.2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7">
        <v>44134</v>
      </c>
      <c r="H103" s="38">
        <v>202044</v>
      </c>
      <c r="I103" s="83">
        <v>13297405</v>
      </c>
      <c r="J103" s="16">
        <v>32720520</v>
      </c>
      <c r="K103" s="86">
        <v>44</v>
      </c>
      <c r="L103" s="21">
        <f t="shared" si="49"/>
        <v>13.297404999999999</v>
      </c>
      <c r="M103" s="22">
        <f t="shared" si="49"/>
        <v>32.72052</v>
      </c>
      <c r="X103" s="97">
        <v>42</v>
      </c>
      <c r="Y103" s="28">
        <f t="shared" si="46"/>
        <v>22.722097000000002</v>
      </c>
      <c r="Z103" s="28">
        <f t="shared" si="47"/>
        <v>24.454440000000002</v>
      </c>
      <c r="AA103" s="33"/>
      <c r="AB103" s="33"/>
    </row>
    <row r="104" spans="1:28" x14ac:dyDescent="0.2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7">
        <v>44141</v>
      </c>
      <c r="H104" s="38">
        <v>202045</v>
      </c>
      <c r="I104" s="83">
        <v>12629793</v>
      </c>
      <c r="J104" s="16">
        <v>30213973</v>
      </c>
      <c r="K104" s="86">
        <v>45</v>
      </c>
      <c r="L104" s="21">
        <f t="shared" si="49"/>
        <v>12.629792999999999</v>
      </c>
      <c r="M104" s="22">
        <f t="shared" si="49"/>
        <v>30.213972999999999</v>
      </c>
      <c r="X104" s="97">
        <v>43</v>
      </c>
      <c r="Y104" s="28">
        <f t="shared" si="46"/>
        <v>26.144532000000002</v>
      </c>
      <c r="Z104" s="28">
        <f t="shared" si="47"/>
        <v>26.788504</v>
      </c>
      <c r="AA104" s="33"/>
      <c r="AB104" s="33"/>
    </row>
    <row r="105" spans="1:28" x14ac:dyDescent="0.2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7">
        <v>44148</v>
      </c>
      <c r="H105" s="38">
        <v>202046</v>
      </c>
      <c r="I105" s="83">
        <v>15378793</v>
      </c>
      <c r="J105" s="16">
        <v>27046245</v>
      </c>
      <c r="K105" s="86">
        <v>46</v>
      </c>
      <c r="L105" s="21">
        <f t="shared" si="49"/>
        <v>15.378793</v>
      </c>
      <c r="M105" s="22">
        <f t="shared" si="49"/>
        <v>27.046244999999999</v>
      </c>
      <c r="X105" s="97">
        <v>44</v>
      </c>
      <c r="Y105" s="28">
        <f t="shared" si="46"/>
        <v>30.101438999999999</v>
      </c>
      <c r="Z105" s="28">
        <f t="shared" si="47"/>
        <v>32.72052</v>
      </c>
      <c r="AA105" s="33"/>
      <c r="AB105" s="33"/>
    </row>
    <row r="106" spans="1:28" x14ac:dyDescent="0.2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7">
        <v>44155</v>
      </c>
      <c r="H106" s="38">
        <v>202047</v>
      </c>
      <c r="I106" s="83">
        <v>14535047</v>
      </c>
      <c r="J106" s="16">
        <v>25408493</v>
      </c>
      <c r="K106" s="86">
        <v>47</v>
      </c>
      <c r="L106" s="21">
        <f t="shared" ref="L106:M107" si="50">I106/1000000</f>
        <v>14.535047</v>
      </c>
      <c r="M106" s="22">
        <f t="shared" si="50"/>
        <v>25.408493</v>
      </c>
      <c r="X106" s="97">
        <v>45</v>
      </c>
      <c r="Y106" s="28">
        <f t="shared" si="46"/>
        <v>24.580611000000001</v>
      </c>
      <c r="Z106" s="28">
        <f t="shared" si="47"/>
        <v>30.213972999999999</v>
      </c>
      <c r="AA106" s="33"/>
      <c r="AB106" s="33"/>
    </row>
    <row r="107" spans="1:28" x14ac:dyDescent="0.2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7">
        <v>44162</v>
      </c>
      <c r="H107" s="38">
        <v>202048</v>
      </c>
      <c r="I107" s="83">
        <v>18232028</v>
      </c>
      <c r="J107" s="16">
        <v>41823808</v>
      </c>
      <c r="K107" s="86">
        <v>48</v>
      </c>
      <c r="L107" s="21">
        <f t="shared" si="50"/>
        <v>18.232028</v>
      </c>
      <c r="M107" s="22">
        <f t="shared" si="50"/>
        <v>41.823808</v>
      </c>
      <c r="X107" s="97">
        <v>46</v>
      </c>
      <c r="Y107" s="28">
        <f t="shared" ref="Y107" si="51">M53</f>
        <v>27.933422</v>
      </c>
      <c r="Z107" s="28">
        <f t="shared" ref="Z107" si="52">M105</f>
        <v>27.046244999999999</v>
      </c>
      <c r="AA107" s="33"/>
      <c r="AB107" s="33"/>
    </row>
    <row r="108" spans="1:28" x14ac:dyDescent="0.2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01"/>
      <c r="K108" s="33"/>
      <c r="L108" s="101"/>
      <c r="M108" s="101"/>
      <c r="X108" s="97">
        <v>47</v>
      </c>
      <c r="Y108" s="28">
        <f t="shared" ref="Y108" si="53">M54</f>
        <v>29.452773000000001</v>
      </c>
      <c r="Z108" s="28">
        <f t="shared" ref="Z108" si="54">M106</f>
        <v>25.408493</v>
      </c>
      <c r="AA108" s="33"/>
      <c r="AB108" s="33"/>
    </row>
    <row r="109" spans="1:28" x14ac:dyDescent="0.2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01"/>
      <c r="K109" s="33"/>
      <c r="L109" s="101"/>
      <c r="M109" s="101"/>
      <c r="X109" s="98">
        <v>48</v>
      </c>
      <c r="Y109" s="25">
        <f t="shared" ref="Y109" si="55">M55</f>
        <v>38.147378000000003</v>
      </c>
      <c r="Z109" s="25">
        <f t="shared" ref="Z109" si="56">M107</f>
        <v>41.823808</v>
      </c>
      <c r="AA109" s="33"/>
      <c r="AB109" s="33"/>
    </row>
    <row r="110" spans="1:28" x14ac:dyDescent="0.2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01"/>
      <c r="K110" s="33"/>
      <c r="L110" s="101"/>
      <c r="M110" s="101"/>
      <c r="X110" s="24"/>
      <c r="Y110" s="24"/>
      <c r="Z110" s="24"/>
    </row>
    <row r="111" spans="1:28" x14ac:dyDescent="0.2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01"/>
      <c r="K111" s="33"/>
      <c r="L111" s="101"/>
      <c r="M111" s="101"/>
      <c r="X111" s="29" t="s">
        <v>17</v>
      </c>
      <c r="Y111" s="21">
        <f>SUM(Y106:Y109)</f>
        <v>120.11418399999999</v>
      </c>
      <c r="Z111" s="21">
        <f>SUM(Z106:Z109)</f>
        <v>124.492519</v>
      </c>
      <c r="AB111" s="76">
        <f>(Z111/Y111-1)*100</f>
        <v>3.6451440239564148</v>
      </c>
    </row>
    <row r="112" spans="1:28" x14ac:dyDescent="0.2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01"/>
      <c r="K112" s="33"/>
      <c r="L112" s="101"/>
      <c r="M112" s="101"/>
      <c r="X112" s="73" t="s">
        <v>18</v>
      </c>
      <c r="Y112" s="28">
        <f>SUM(Y62:Y109)</f>
        <v>1268.3069080000005</v>
      </c>
      <c r="Z112" s="28">
        <f>SUM(Z62:Z109)</f>
        <v>1452.1053257739998</v>
      </c>
      <c r="AB112" s="76">
        <f>(Z112/Y112-1)*100</f>
        <v>14.491635787416147</v>
      </c>
    </row>
    <row r="113" spans="1:28" x14ac:dyDescent="0.2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01"/>
      <c r="K113" s="33"/>
      <c r="L113" s="101"/>
      <c r="M113" s="101"/>
      <c r="X113" s="74" t="s">
        <v>29</v>
      </c>
      <c r="Y113" s="75">
        <f>SUM(Y72:Y109)</f>
        <v>1029.9409740000001</v>
      </c>
      <c r="Z113" s="75">
        <f>SUM(Z72:Z109)</f>
        <v>1162.6105547739999</v>
      </c>
      <c r="AB113" s="76">
        <f>(Z113/Y113-1)*100</f>
        <v>12.881280007605532</v>
      </c>
    </row>
    <row r="114" spans="1:28" x14ac:dyDescent="0.2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01"/>
      <c r="K114" s="33"/>
      <c r="L114" s="101"/>
      <c r="M114" s="101"/>
      <c r="X114" s="73"/>
      <c r="Y114" s="28"/>
      <c r="Z114" s="28"/>
    </row>
    <row r="115" spans="1:28" x14ac:dyDescent="0.2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01"/>
      <c r="K115" s="33"/>
      <c r="L115" s="101"/>
      <c r="M115" s="101"/>
    </row>
    <row r="116" spans="1:28" x14ac:dyDescent="0.2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01"/>
      <c r="K116" s="33"/>
      <c r="L116" s="101"/>
      <c r="M116" s="101"/>
      <c r="X116" s="102" t="s">
        <v>14</v>
      </c>
      <c r="Y116" s="102"/>
      <c r="Z116" s="102"/>
    </row>
    <row r="117" spans="1:28" x14ac:dyDescent="0.2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01"/>
      <c r="K117" s="33"/>
      <c r="L117" s="101"/>
      <c r="M117" s="101"/>
      <c r="Z117" s="26" t="s">
        <v>11</v>
      </c>
    </row>
    <row r="118" spans="1:28" x14ac:dyDescent="0.2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01"/>
      <c r="K118" s="33"/>
      <c r="L118" s="101"/>
      <c r="M118" s="101"/>
      <c r="X118" s="96" t="s">
        <v>8</v>
      </c>
      <c r="Y118" s="23">
        <v>2019</v>
      </c>
      <c r="Z118" s="23">
        <v>2020</v>
      </c>
    </row>
    <row r="119" spans="1:28" x14ac:dyDescent="0.2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01"/>
      <c r="K119" s="33"/>
      <c r="L119" s="101"/>
      <c r="M119" s="101"/>
      <c r="X119" s="95">
        <v>1</v>
      </c>
      <c r="Y119" s="27">
        <f t="shared" ref="Y119:Z138" si="57">Y5+Y62</f>
        <v>32.043036000000001</v>
      </c>
      <c r="Z119" s="27">
        <f t="shared" si="57"/>
        <v>44.692048</v>
      </c>
    </row>
    <row r="120" spans="1:28" x14ac:dyDescent="0.2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01"/>
      <c r="K120" s="33"/>
      <c r="L120" s="101"/>
      <c r="M120" s="101"/>
      <c r="X120" s="95">
        <v>2</v>
      </c>
      <c r="Y120" s="28">
        <f t="shared" si="57"/>
        <v>31.403098</v>
      </c>
      <c r="Z120" s="28">
        <f t="shared" si="57"/>
        <v>35.684247999999997</v>
      </c>
    </row>
    <row r="121" spans="1:28" x14ac:dyDescent="0.2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01"/>
      <c r="K121" s="33"/>
      <c r="L121" s="101"/>
      <c r="M121" s="101"/>
      <c r="X121" s="95">
        <v>3</v>
      </c>
      <c r="Y121" s="28">
        <f t="shared" si="57"/>
        <v>33.272574000000006</v>
      </c>
      <c r="Z121" s="28">
        <f t="shared" si="57"/>
        <v>37.830916000000002</v>
      </c>
    </row>
    <row r="122" spans="1:28" x14ac:dyDescent="0.2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01"/>
      <c r="K122" s="33"/>
      <c r="L122" s="101"/>
      <c r="M122" s="101"/>
      <c r="X122" s="95">
        <v>4</v>
      </c>
      <c r="Y122" s="28">
        <f t="shared" si="57"/>
        <v>29.834375000000001</v>
      </c>
      <c r="Z122" s="28">
        <f t="shared" si="57"/>
        <v>39.282668000000001</v>
      </c>
    </row>
    <row r="123" spans="1:28" x14ac:dyDescent="0.2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01"/>
      <c r="K123" s="33"/>
      <c r="L123" s="101"/>
      <c r="M123" s="101"/>
      <c r="X123" s="95">
        <v>5</v>
      </c>
      <c r="Y123" s="28">
        <f t="shared" si="57"/>
        <v>38.217846999999999</v>
      </c>
      <c r="Z123" s="28">
        <f t="shared" si="57"/>
        <v>40.938197000000002</v>
      </c>
    </row>
    <row r="124" spans="1:28" x14ac:dyDescent="0.2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01"/>
      <c r="K124" s="33"/>
      <c r="L124" s="101"/>
      <c r="M124" s="101"/>
      <c r="X124" s="95">
        <v>6</v>
      </c>
      <c r="Y124" s="28">
        <f t="shared" si="57"/>
        <v>33.149489000000003</v>
      </c>
      <c r="Z124" s="28">
        <f t="shared" si="57"/>
        <v>40.476545999999999</v>
      </c>
    </row>
    <row r="125" spans="1:28" x14ac:dyDescent="0.2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01"/>
      <c r="K125" s="33"/>
      <c r="L125" s="101"/>
      <c r="M125" s="101"/>
      <c r="X125" s="95">
        <v>7</v>
      </c>
      <c r="Y125" s="28">
        <f t="shared" si="57"/>
        <v>36.743668999999997</v>
      </c>
      <c r="Z125" s="28">
        <f t="shared" si="57"/>
        <v>42.337395000000001</v>
      </c>
    </row>
    <row r="126" spans="1:28" x14ac:dyDescent="0.2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01"/>
      <c r="K126" s="33"/>
      <c r="L126" s="101"/>
      <c r="M126" s="101"/>
      <c r="X126" s="95">
        <v>8</v>
      </c>
      <c r="Y126" s="28">
        <f t="shared" si="57"/>
        <v>37.069108999999997</v>
      </c>
      <c r="Z126" s="28">
        <f t="shared" si="57"/>
        <v>50.423991999999998</v>
      </c>
    </row>
    <row r="127" spans="1:28" x14ac:dyDescent="0.2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01"/>
      <c r="K127" s="33"/>
      <c r="L127" s="101"/>
      <c r="M127" s="101"/>
      <c r="X127" s="95">
        <v>9</v>
      </c>
      <c r="Y127" s="28">
        <f t="shared" si="57"/>
        <v>43.667111000000006</v>
      </c>
      <c r="Z127" s="28">
        <f t="shared" si="57"/>
        <v>56.003793000000002</v>
      </c>
    </row>
    <row r="128" spans="1:28" x14ac:dyDescent="0.2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01"/>
      <c r="K128" s="33"/>
      <c r="L128" s="101"/>
      <c r="M128" s="101"/>
      <c r="X128" s="95">
        <v>10</v>
      </c>
      <c r="Y128" s="28">
        <f t="shared" si="57"/>
        <v>44.937967</v>
      </c>
      <c r="Z128" s="28">
        <f t="shared" si="57"/>
        <v>44.562421999999998</v>
      </c>
    </row>
    <row r="129" spans="1:28" x14ac:dyDescent="0.2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01"/>
      <c r="K129" s="33"/>
      <c r="L129" s="101"/>
      <c r="M129" s="101"/>
      <c r="X129" s="95">
        <v>11</v>
      </c>
      <c r="Y129" s="28">
        <f t="shared" si="57"/>
        <v>36.747681</v>
      </c>
      <c r="Z129" s="28">
        <f t="shared" si="57"/>
        <v>55.386274</v>
      </c>
    </row>
    <row r="130" spans="1:28" x14ac:dyDescent="0.2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01"/>
      <c r="K130" s="33"/>
      <c r="L130" s="101"/>
      <c r="M130" s="101"/>
      <c r="X130" s="95">
        <v>12</v>
      </c>
      <c r="Y130" s="28">
        <f t="shared" si="57"/>
        <v>36.748239999999996</v>
      </c>
      <c r="Z130" s="28">
        <f t="shared" si="57"/>
        <v>66.278953000000001</v>
      </c>
    </row>
    <row r="131" spans="1:28" x14ac:dyDescent="0.2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01"/>
      <c r="K131" s="33"/>
      <c r="L131" s="101"/>
      <c r="M131" s="101"/>
      <c r="X131" s="95">
        <v>13</v>
      </c>
      <c r="Y131" s="28">
        <f t="shared" si="57"/>
        <v>53.483501000000004</v>
      </c>
      <c r="Z131" s="28">
        <f t="shared" si="57"/>
        <v>63.218831000000002</v>
      </c>
    </row>
    <row r="132" spans="1:28" x14ac:dyDescent="0.2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01"/>
      <c r="K132" s="33"/>
      <c r="L132" s="101"/>
      <c r="M132" s="101"/>
      <c r="X132" s="95">
        <v>14</v>
      </c>
      <c r="Y132" s="28">
        <f t="shared" si="57"/>
        <v>32.926006999999998</v>
      </c>
      <c r="Z132" s="28">
        <f t="shared" si="57"/>
        <v>45.553179999999998</v>
      </c>
    </row>
    <row r="133" spans="1:28" x14ac:dyDescent="0.2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01"/>
      <c r="K133" s="33"/>
      <c r="L133" s="101"/>
      <c r="M133" s="101"/>
      <c r="X133" s="97">
        <v>15</v>
      </c>
      <c r="Y133" s="28">
        <f t="shared" si="57"/>
        <v>33.736435999999998</v>
      </c>
      <c r="Z133" s="28">
        <f t="shared" si="57"/>
        <v>45.291227999999997</v>
      </c>
    </row>
    <row r="134" spans="1:28" x14ac:dyDescent="0.2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01"/>
      <c r="K134" s="33"/>
      <c r="L134" s="101"/>
      <c r="M134" s="101"/>
      <c r="X134" s="97">
        <v>16</v>
      </c>
      <c r="Y134" s="28">
        <f t="shared" si="57"/>
        <v>37.592326</v>
      </c>
      <c r="Z134" s="28">
        <f t="shared" si="57"/>
        <v>47.101349999999996</v>
      </c>
    </row>
    <row r="135" spans="1:28" x14ac:dyDescent="0.2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01"/>
      <c r="K135" s="33"/>
      <c r="L135" s="101"/>
      <c r="M135" s="101"/>
      <c r="X135" s="97">
        <v>17</v>
      </c>
      <c r="Y135" s="28">
        <f t="shared" si="57"/>
        <v>36.855153000000001</v>
      </c>
      <c r="Z135" s="28">
        <f t="shared" si="57"/>
        <v>44.558210000000003</v>
      </c>
    </row>
    <row r="136" spans="1:28" x14ac:dyDescent="0.2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01"/>
      <c r="K136" s="33"/>
      <c r="L136" s="101"/>
      <c r="M136" s="101"/>
      <c r="X136" s="97">
        <v>18</v>
      </c>
      <c r="Y136" s="28">
        <f t="shared" si="57"/>
        <v>43.803976999999996</v>
      </c>
      <c r="Z136" s="28">
        <f t="shared" si="57"/>
        <v>46.991517999999999</v>
      </c>
    </row>
    <row r="137" spans="1:28" x14ac:dyDescent="0.2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01"/>
      <c r="K137" s="33"/>
      <c r="L137" s="101"/>
      <c r="M137" s="101"/>
      <c r="X137" s="97">
        <v>19</v>
      </c>
      <c r="Y137" s="28">
        <f t="shared" si="57"/>
        <v>38.767628000000002</v>
      </c>
      <c r="Z137" s="28">
        <f t="shared" si="57"/>
        <v>44.615324999999999</v>
      </c>
    </row>
    <row r="138" spans="1:28" x14ac:dyDescent="0.2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01"/>
      <c r="K138" s="33"/>
      <c r="L138" s="101"/>
      <c r="M138" s="101"/>
      <c r="X138" s="97">
        <v>20</v>
      </c>
      <c r="Y138" s="28">
        <f t="shared" si="57"/>
        <v>35.873190000000001</v>
      </c>
      <c r="Z138" s="28">
        <f t="shared" si="57"/>
        <v>41.301074999999997</v>
      </c>
    </row>
    <row r="139" spans="1:28" x14ac:dyDescent="0.2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01"/>
      <c r="K139" s="33"/>
      <c r="L139" s="101"/>
      <c r="M139" s="101"/>
      <c r="X139" s="97">
        <v>21</v>
      </c>
      <c r="Y139" s="28">
        <f t="shared" ref="Y139:Z158" si="58">Y25+Y82</f>
        <v>38.629170000000002</v>
      </c>
      <c r="Z139" s="28">
        <f t="shared" si="58"/>
        <v>36.892589999999998</v>
      </c>
    </row>
    <row r="140" spans="1:28" x14ac:dyDescent="0.2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01"/>
      <c r="K140" s="33"/>
      <c r="L140" s="101"/>
      <c r="M140" s="101"/>
      <c r="X140" s="97">
        <v>22</v>
      </c>
      <c r="Y140" s="28">
        <f t="shared" si="58"/>
        <v>43.374254000000001</v>
      </c>
      <c r="Z140" s="28">
        <f t="shared" si="58"/>
        <v>43.000227000000002</v>
      </c>
    </row>
    <row r="141" spans="1:28" x14ac:dyDescent="0.2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01"/>
      <c r="K141" s="33"/>
      <c r="L141" s="101"/>
      <c r="M141" s="101"/>
      <c r="X141" s="97">
        <v>23</v>
      </c>
      <c r="Y141" s="28">
        <f t="shared" si="58"/>
        <v>37.534682000000004</v>
      </c>
      <c r="Z141" s="28">
        <f t="shared" si="58"/>
        <v>37.542165999999995</v>
      </c>
      <c r="AA141" s="33"/>
      <c r="AB141" s="33"/>
    </row>
    <row r="142" spans="1:28" x14ac:dyDescent="0.2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01"/>
      <c r="K142" s="33"/>
      <c r="L142" s="101"/>
      <c r="M142" s="101"/>
      <c r="X142" s="97">
        <v>24</v>
      </c>
      <c r="Y142" s="28">
        <f t="shared" si="58"/>
        <v>39.708362000000001</v>
      </c>
      <c r="Z142" s="28">
        <f t="shared" si="58"/>
        <v>42.092326</v>
      </c>
      <c r="AA142" s="33"/>
      <c r="AB142" s="33"/>
    </row>
    <row r="143" spans="1:28" x14ac:dyDescent="0.2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01"/>
      <c r="K143" s="33"/>
      <c r="L143" s="101"/>
      <c r="M143" s="101"/>
      <c r="X143" s="97">
        <v>25</v>
      </c>
      <c r="Y143" s="28">
        <f t="shared" si="58"/>
        <v>43.985807000000001</v>
      </c>
      <c r="Z143" s="28">
        <f t="shared" si="58"/>
        <v>38.321556000000001</v>
      </c>
      <c r="AA143" s="33"/>
      <c r="AB143" s="33"/>
    </row>
    <row r="144" spans="1:28" x14ac:dyDescent="0.2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01"/>
      <c r="K144" s="33"/>
      <c r="L144" s="101"/>
      <c r="M144" s="101"/>
      <c r="X144" s="97">
        <v>26</v>
      </c>
      <c r="Y144" s="28">
        <f t="shared" si="58"/>
        <v>57.577390000000001</v>
      </c>
      <c r="Z144" s="28">
        <f t="shared" si="58"/>
        <v>44.578423999999998</v>
      </c>
      <c r="AA144" s="33"/>
      <c r="AB144" s="33"/>
    </row>
    <row r="145" spans="1:28" x14ac:dyDescent="0.2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01"/>
      <c r="K145" s="33"/>
      <c r="L145" s="101"/>
      <c r="M145" s="101"/>
      <c r="X145" s="97">
        <v>27</v>
      </c>
      <c r="Y145" s="28">
        <f t="shared" si="58"/>
        <v>36.045073000000002</v>
      </c>
      <c r="Z145" s="28">
        <f t="shared" si="58"/>
        <v>57.660617999999999</v>
      </c>
      <c r="AA145" s="33"/>
      <c r="AB145" s="33"/>
    </row>
    <row r="146" spans="1:28" x14ac:dyDescent="0.2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01"/>
      <c r="K146" s="33"/>
      <c r="L146" s="101"/>
      <c r="M146" s="101"/>
      <c r="X146" s="97">
        <v>28</v>
      </c>
      <c r="Y146" s="28">
        <f t="shared" si="58"/>
        <v>33.914051000000001</v>
      </c>
      <c r="Z146" s="28">
        <f t="shared" si="58"/>
        <v>35.234262000000001</v>
      </c>
      <c r="AA146" s="33"/>
      <c r="AB146" s="33"/>
    </row>
    <row r="147" spans="1:28" x14ac:dyDescent="0.2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01"/>
      <c r="K147" s="33"/>
      <c r="L147" s="101"/>
      <c r="M147" s="101"/>
      <c r="X147" s="97">
        <v>29</v>
      </c>
      <c r="Y147" s="28">
        <f t="shared" si="58"/>
        <v>34.127991999999999</v>
      </c>
      <c r="Z147" s="28">
        <f t="shared" si="58"/>
        <v>31.644910000000003</v>
      </c>
      <c r="AA147" s="33"/>
      <c r="AB147" s="33"/>
    </row>
    <row r="148" spans="1:28" x14ac:dyDescent="0.2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01"/>
      <c r="K148" s="33"/>
      <c r="L148" s="101"/>
      <c r="M148" s="101"/>
      <c r="X148" s="97">
        <v>30</v>
      </c>
      <c r="Y148" s="28">
        <f t="shared" si="58"/>
        <v>37.216639000000001</v>
      </c>
      <c r="Z148" s="28">
        <f t="shared" si="58"/>
        <v>34.097940999999999</v>
      </c>
      <c r="AA148" s="33"/>
      <c r="AB148" s="33"/>
    </row>
    <row r="149" spans="1:28" x14ac:dyDescent="0.2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01"/>
      <c r="K149" s="33"/>
      <c r="L149" s="101"/>
      <c r="M149" s="101"/>
      <c r="X149" s="97">
        <v>31</v>
      </c>
      <c r="Y149" s="28">
        <f t="shared" si="58"/>
        <v>40.293196000000002</v>
      </c>
      <c r="Z149" s="28">
        <f t="shared" si="58"/>
        <v>47.853404999999995</v>
      </c>
      <c r="AA149" s="33"/>
      <c r="AB149" s="33"/>
    </row>
    <row r="150" spans="1:28" x14ac:dyDescent="0.2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01"/>
      <c r="K150" s="33"/>
      <c r="L150" s="101"/>
      <c r="M150" s="101"/>
      <c r="X150" s="97">
        <v>32</v>
      </c>
      <c r="Y150" s="28">
        <f t="shared" si="58"/>
        <v>34.770105999999998</v>
      </c>
      <c r="Z150" s="28">
        <f t="shared" si="58"/>
        <v>35.76153</v>
      </c>
      <c r="AA150" s="33"/>
      <c r="AB150" s="33"/>
    </row>
    <row r="151" spans="1:28" x14ac:dyDescent="0.2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01"/>
      <c r="K151" s="33"/>
      <c r="L151" s="101"/>
      <c r="M151" s="101"/>
      <c r="X151" s="97">
        <v>33</v>
      </c>
      <c r="Y151" s="28">
        <f t="shared" si="58"/>
        <v>39.025030999999998</v>
      </c>
      <c r="Z151" s="28">
        <f t="shared" si="58"/>
        <v>37.994368999999999</v>
      </c>
      <c r="AA151" s="33"/>
      <c r="AB151" s="33"/>
    </row>
    <row r="152" spans="1:28" x14ac:dyDescent="0.2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01"/>
      <c r="K152" s="33"/>
      <c r="L152" s="101"/>
      <c r="M152" s="101"/>
      <c r="X152" s="97">
        <v>34</v>
      </c>
      <c r="Y152" s="28">
        <f t="shared" si="58"/>
        <v>37.856723000000002</v>
      </c>
      <c r="Z152" s="28">
        <f t="shared" si="58"/>
        <v>38.229266000000003</v>
      </c>
      <c r="AA152" s="33"/>
      <c r="AB152" s="33"/>
    </row>
    <row r="153" spans="1:28" x14ac:dyDescent="0.2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01"/>
      <c r="K153" s="33"/>
      <c r="L153" s="101"/>
      <c r="M153" s="101"/>
      <c r="X153" s="97">
        <v>35</v>
      </c>
      <c r="Y153" s="28">
        <f t="shared" si="58"/>
        <v>44.18233</v>
      </c>
      <c r="Z153" s="28">
        <f t="shared" si="58"/>
        <v>42.868003000000002</v>
      </c>
      <c r="AA153" s="33"/>
      <c r="AB153" s="33"/>
    </row>
    <row r="154" spans="1:28" x14ac:dyDescent="0.2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01"/>
      <c r="K154" s="33"/>
      <c r="L154" s="101"/>
      <c r="M154" s="101"/>
      <c r="X154" s="97">
        <v>36</v>
      </c>
      <c r="Y154" s="28">
        <f t="shared" si="58"/>
        <v>36.69238</v>
      </c>
      <c r="Z154" s="28">
        <f t="shared" si="58"/>
        <v>43.535077999999999</v>
      </c>
      <c r="AA154" s="33"/>
      <c r="AB154" s="33"/>
    </row>
    <row r="155" spans="1:28" x14ac:dyDescent="0.2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01"/>
      <c r="K155" s="33"/>
      <c r="L155" s="101"/>
      <c r="M155" s="101"/>
      <c r="X155" s="97">
        <v>37</v>
      </c>
      <c r="Y155" s="28">
        <f t="shared" si="58"/>
        <v>38.142221999999997</v>
      </c>
      <c r="Z155" s="28">
        <f t="shared" si="58"/>
        <v>43.297924000000002</v>
      </c>
      <c r="AA155" s="33"/>
      <c r="AB155" s="33"/>
    </row>
    <row r="156" spans="1:28" x14ac:dyDescent="0.2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01"/>
      <c r="K156" s="33"/>
      <c r="L156" s="101"/>
      <c r="M156" s="101"/>
      <c r="X156" s="97">
        <v>38</v>
      </c>
      <c r="Y156" s="28">
        <f t="shared" si="58"/>
        <v>38.517975999999997</v>
      </c>
      <c r="Z156" s="28">
        <f t="shared" si="58"/>
        <v>41.530502999999996</v>
      </c>
      <c r="AA156" s="33"/>
      <c r="AB156" s="33"/>
    </row>
    <row r="157" spans="1:28" x14ac:dyDescent="0.2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01"/>
      <c r="K157" s="33"/>
      <c r="L157" s="101"/>
      <c r="M157" s="101"/>
      <c r="X157" s="97">
        <v>39</v>
      </c>
      <c r="Y157" s="28">
        <f t="shared" si="58"/>
        <v>49.441745000000004</v>
      </c>
      <c r="Z157" s="28">
        <f t="shared" si="58"/>
        <v>43.361462000000003</v>
      </c>
      <c r="AA157" s="33"/>
      <c r="AB157" s="33"/>
    </row>
    <row r="158" spans="1:28" x14ac:dyDescent="0.2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01"/>
      <c r="K158" s="33"/>
      <c r="L158" s="101"/>
      <c r="M158" s="101"/>
      <c r="X158" s="97">
        <v>40</v>
      </c>
      <c r="Y158" s="28">
        <f t="shared" si="58"/>
        <v>42.337007999999997</v>
      </c>
      <c r="Z158" s="28">
        <f t="shared" si="58"/>
        <v>56.100492773999996</v>
      </c>
      <c r="AA158" s="33"/>
      <c r="AB158" s="33"/>
    </row>
    <row r="159" spans="1:28" x14ac:dyDescent="0.2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01"/>
      <c r="K159" s="33"/>
      <c r="L159" s="101"/>
      <c r="M159" s="101"/>
      <c r="X159" s="97">
        <v>41</v>
      </c>
      <c r="Y159" s="28">
        <f t="shared" ref="Y159:Z166" si="59">Y45+Y102</f>
        <v>41.057299</v>
      </c>
      <c r="Z159" s="28">
        <f t="shared" si="59"/>
        <v>34.515550000000005</v>
      </c>
      <c r="AA159" s="33"/>
      <c r="AB159" s="33"/>
    </row>
    <row r="160" spans="1:28" x14ac:dyDescent="0.2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01"/>
      <c r="K160" s="33"/>
      <c r="L160" s="101"/>
      <c r="M160" s="101"/>
      <c r="X160" s="97">
        <v>42</v>
      </c>
      <c r="Y160" s="28">
        <f t="shared" si="59"/>
        <v>36.520127000000002</v>
      </c>
      <c r="Z160" s="28">
        <f t="shared" si="59"/>
        <v>42.880583000000001</v>
      </c>
      <c r="AA160" s="33"/>
      <c r="AB160" s="33"/>
    </row>
    <row r="161" spans="1:28" x14ac:dyDescent="0.2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01"/>
      <c r="K161" s="33"/>
      <c r="L161" s="101"/>
      <c r="M161" s="101"/>
      <c r="X161" s="97">
        <v>43</v>
      </c>
      <c r="Y161" s="28">
        <f t="shared" si="59"/>
        <v>38.381366</v>
      </c>
      <c r="Z161" s="28">
        <f t="shared" si="59"/>
        <v>40.128641000000002</v>
      </c>
      <c r="AA161" s="33"/>
      <c r="AB161" s="33"/>
    </row>
    <row r="162" spans="1:28" x14ac:dyDescent="0.2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01"/>
      <c r="K162" s="33"/>
      <c r="L162" s="101"/>
      <c r="M162" s="101"/>
      <c r="X162" s="97">
        <v>44</v>
      </c>
      <c r="Y162" s="28">
        <f t="shared" si="59"/>
        <v>42.356639999999999</v>
      </c>
      <c r="Z162" s="28">
        <f t="shared" si="59"/>
        <v>46.017924999999998</v>
      </c>
      <c r="AA162" s="33"/>
      <c r="AB162" s="33"/>
    </row>
    <row r="163" spans="1:28" x14ac:dyDescent="0.2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01"/>
      <c r="K163" s="33"/>
      <c r="L163" s="101"/>
      <c r="M163" s="101"/>
      <c r="X163" s="97">
        <v>45</v>
      </c>
      <c r="Y163" s="28">
        <f t="shared" si="59"/>
        <v>37.568939</v>
      </c>
      <c r="Z163" s="28">
        <f t="shared" si="59"/>
        <v>42.843766000000002</v>
      </c>
      <c r="AA163" s="33"/>
      <c r="AB163" s="33"/>
    </row>
    <row r="164" spans="1:28" x14ac:dyDescent="0.2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01"/>
      <c r="K164" s="33"/>
      <c r="L164" s="101"/>
      <c r="M164" s="101"/>
      <c r="X164" s="97">
        <v>46</v>
      </c>
      <c r="Y164" s="28">
        <f t="shared" si="59"/>
        <v>42.927695</v>
      </c>
      <c r="Z164" s="28">
        <f t="shared" si="59"/>
        <v>42.425038000000001</v>
      </c>
      <c r="AA164" s="33"/>
      <c r="AB164" s="33"/>
    </row>
    <row r="165" spans="1:28" x14ac:dyDescent="0.2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01"/>
      <c r="K165" s="33"/>
      <c r="L165" s="101"/>
      <c r="M165" s="101"/>
      <c r="X165" s="97">
        <v>47</v>
      </c>
      <c r="Y165" s="28">
        <f t="shared" si="59"/>
        <v>45.218876000000002</v>
      </c>
      <c r="Z165" s="28">
        <f t="shared" si="59"/>
        <v>39.943539999999999</v>
      </c>
      <c r="AA165" s="33"/>
      <c r="AB165" s="33"/>
    </row>
    <row r="166" spans="1:28" x14ac:dyDescent="0.2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01"/>
      <c r="K166" s="33"/>
      <c r="L166" s="101"/>
      <c r="M166" s="101"/>
      <c r="X166" s="98">
        <v>48</v>
      </c>
      <c r="Y166" s="25">
        <f t="shared" si="59"/>
        <v>51.607759000000001</v>
      </c>
      <c r="Z166" s="25">
        <f t="shared" si="59"/>
        <v>60.055835999999999</v>
      </c>
      <c r="AA166" s="33"/>
      <c r="AB166" s="33"/>
    </row>
    <row r="167" spans="1:28" x14ac:dyDescent="0.2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01"/>
      <c r="K167" s="33"/>
      <c r="L167" s="101"/>
      <c r="M167" s="101"/>
      <c r="X167" s="24"/>
      <c r="Y167" s="24"/>
      <c r="Z167" s="24"/>
    </row>
    <row r="168" spans="1:28" x14ac:dyDescent="0.2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01"/>
      <c r="K168" s="33"/>
      <c r="L168" s="101"/>
      <c r="M168" s="101"/>
      <c r="X168" s="29" t="s">
        <v>17</v>
      </c>
      <c r="Y168" s="21">
        <f>SUM(Y163:Y166)</f>
        <v>177.32326899999998</v>
      </c>
      <c r="Z168" s="21">
        <f>SUM(Z163:Z166)</f>
        <v>185.26818</v>
      </c>
      <c r="AB168" s="76">
        <f>(Z168/Y168-1)*100</f>
        <v>4.4804672532853029</v>
      </c>
    </row>
    <row r="169" spans="1:28" x14ac:dyDescent="0.2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01"/>
      <c r="K169" s="33"/>
      <c r="L169" s="101"/>
      <c r="M169" s="101"/>
      <c r="X169" s="73" t="s">
        <v>18</v>
      </c>
      <c r="Y169" s="28">
        <f>SUM(Y119:Y166)</f>
        <v>1885.8832520000001</v>
      </c>
      <c r="Z169" s="28">
        <f>SUM(Z119:Z166)</f>
        <v>2112.9361007740008</v>
      </c>
      <c r="AB169" s="76">
        <f>(Z169/Y169-1)*100</f>
        <v>12.039602585855125</v>
      </c>
    </row>
    <row r="170" spans="1:28" x14ac:dyDescent="0.2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01"/>
      <c r="K170" s="33"/>
      <c r="L170" s="101"/>
      <c r="M170" s="101"/>
      <c r="X170" s="74" t="s">
        <v>29</v>
      </c>
      <c r="Y170" s="75">
        <f>SUM(Y129:Y166)</f>
        <v>1525.544977</v>
      </c>
      <c r="Z170" s="75">
        <f>SUM(Z129:Z166)</f>
        <v>1680.7038757739999</v>
      </c>
      <c r="AB170" s="76">
        <f>(Z170/Y170-1)*100</f>
        <v>10.17071938967813</v>
      </c>
    </row>
    <row r="171" spans="1:28" x14ac:dyDescent="0.2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01"/>
      <c r="K171" s="33"/>
      <c r="L171" s="101"/>
      <c r="M171" s="101"/>
    </row>
    <row r="172" spans="1:28" x14ac:dyDescent="0.2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01"/>
      <c r="K172" s="33"/>
      <c r="L172" s="101"/>
      <c r="M172" s="101"/>
      <c r="X172" s="99"/>
      <c r="Y172" s="33"/>
      <c r="Z172" s="33"/>
      <c r="AA172" s="33"/>
    </row>
    <row r="173" spans="1:28" x14ac:dyDescent="0.2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01"/>
      <c r="K173" s="33"/>
      <c r="L173" s="101"/>
      <c r="M173" s="101"/>
      <c r="X173" s="33"/>
      <c r="Y173" s="33"/>
      <c r="Z173" s="100"/>
      <c r="AA173" s="33"/>
    </row>
    <row r="174" spans="1:28" x14ac:dyDescent="0.2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01"/>
      <c r="K174" s="33"/>
      <c r="L174" s="101"/>
      <c r="M174" s="101"/>
      <c r="X174" s="33"/>
      <c r="Y174" s="33"/>
      <c r="Z174" s="33"/>
      <c r="AA174" s="33"/>
    </row>
    <row r="175" spans="1:28" x14ac:dyDescent="0.2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01"/>
      <c r="K175" s="33"/>
      <c r="L175" s="101"/>
      <c r="M175" s="101"/>
      <c r="X175" s="33"/>
      <c r="Y175" s="28"/>
      <c r="Z175" s="28"/>
      <c r="AA175" s="33"/>
    </row>
    <row r="176" spans="1:28" x14ac:dyDescent="0.2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01"/>
      <c r="K176" s="33"/>
      <c r="L176" s="101"/>
      <c r="M176" s="101"/>
      <c r="X176" s="33"/>
      <c r="Y176" s="28"/>
      <c r="Z176" s="28"/>
      <c r="AA176" s="33"/>
    </row>
    <row r="177" spans="1:27" x14ac:dyDescent="0.2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01"/>
      <c r="K177" s="33"/>
      <c r="L177" s="101"/>
      <c r="M177" s="101"/>
      <c r="X177" s="33"/>
      <c r="Y177" s="28"/>
      <c r="Z177" s="28"/>
      <c r="AA177" s="33"/>
    </row>
    <row r="178" spans="1:27" x14ac:dyDescent="0.2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01"/>
      <c r="K178" s="33"/>
      <c r="L178" s="101"/>
      <c r="M178" s="101"/>
      <c r="X178" s="33"/>
      <c r="Y178" s="28"/>
      <c r="Z178" s="28"/>
      <c r="AA178" s="33"/>
    </row>
    <row r="179" spans="1:27" x14ac:dyDescent="0.2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01"/>
      <c r="K179" s="33"/>
      <c r="L179" s="101"/>
      <c r="M179" s="101"/>
      <c r="X179" s="33"/>
      <c r="Y179" s="28"/>
      <c r="Z179" s="28"/>
      <c r="AA179" s="33"/>
    </row>
    <row r="180" spans="1:27" x14ac:dyDescent="0.2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01"/>
      <c r="K180" s="33"/>
      <c r="L180" s="101"/>
      <c r="M180" s="101"/>
      <c r="X180" s="33"/>
      <c r="Y180" s="28"/>
      <c r="Z180" s="28"/>
      <c r="AA180" s="33"/>
    </row>
    <row r="181" spans="1:27" x14ac:dyDescent="0.2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01"/>
      <c r="K181" s="33"/>
      <c r="L181" s="101"/>
      <c r="M181" s="101"/>
      <c r="X181" s="33"/>
      <c r="Y181" s="28"/>
      <c r="Z181" s="28"/>
      <c r="AA181" s="33"/>
    </row>
    <row r="182" spans="1:27" x14ac:dyDescent="0.2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01"/>
      <c r="K182" s="33"/>
      <c r="L182" s="101"/>
      <c r="M182" s="101"/>
      <c r="X182" s="33"/>
      <c r="Y182" s="28"/>
      <c r="Z182" s="28"/>
      <c r="AA182" s="33"/>
    </row>
    <row r="183" spans="1:27" x14ac:dyDescent="0.2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01"/>
      <c r="K183" s="33"/>
      <c r="L183" s="101"/>
      <c r="M183" s="101"/>
      <c r="X183" s="33"/>
      <c r="Y183" s="28"/>
      <c r="Z183" s="28"/>
      <c r="AA183" s="33"/>
    </row>
    <row r="184" spans="1:27" x14ac:dyDescent="0.2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01"/>
      <c r="K184" s="33"/>
      <c r="L184" s="101"/>
      <c r="M184" s="101"/>
      <c r="X184" s="33"/>
      <c r="Y184" s="28"/>
      <c r="Z184" s="28"/>
      <c r="AA184" s="33"/>
    </row>
    <row r="185" spans="1:27" x14ac:dyDescent="0.2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01"/>
      <c r="K185" s="33"/>
      <c r="L185" s="101"/>
      <c r="M185" s="101"/>
      <c r="X185" s="33"/>
      <c r="Y185" s="28"/>
      <c r="Z185" s="28"/>
      <c r="AA185" s="33"/>
    </row>
    <row r="186" spans="1:27" x14ac:dyDescent="0.2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01"/>
      <c r="K186" s="33"/>
      <c r="L186" s="101"/>
      <c r="M186" s="101"/>
      <c r="X186" s="33"/>
      <c r="Y186" s="28"/>
      <c r="Z186" s="28"/>
      <c r="AA186" s="33"/>
    </row>
    <row r="187" spans="1:27" x14ac:dyDescent="0.2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01"/>
      <c r="K187" s="33"/>
      <c r="L187" s="101"/>
      <c r="M187" s="101"/>
      <c r="X187" s="33"/>
      <c r="Y187" s="28"/>
      <c r="Z187" s="28"/>
      <c r="AA187" s="33"/>
    </row>
    <row r="188" spans="1:27" x14ac:dyDescent="0.2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01"/>
      <c r="K188" s="33"/>
      <c r="L188" s="101"/>
      <c r="M188" s="101"/>
      <c r="X188" s="33"/>
      <c r="Y188" s="28"/>
      <c r="Z188" s="28"/>
      <c r="AA188" s="33"/>
    </row>
    <row r="189" spans="1:27" x14ac:dyDescent="0.2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01"/>
      <c r="K189" s="33"/>
      <c r="L189" s="101"/>
      <c r="M189" s="101"/>
      <c r="X189" s="33"/>
      <c r="Y189" s="28"/>
      <c r="Z189" s="28"/>
      <c r="AA189" s="33"/>
    </row>
    <row r="190" spans="1:27" x14ac:dyDescent="0.2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01"/>
      <c r="K190" s="33"/>
      <c r="L190" s="101"/>
      <c r="M190" s="101"/>
      <c r="X190" s="33"/>
      <c r="Y190" s="28"/>
      <c r="Z190" s="28"/>
      <c r="AA190" s="33"/>
    </row>
    <row r="191" spans="1:27" x14ac:dyDescent="0.2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01"/>
      <c r="K191" s="33"/>
      <c r="L191" s="101"/>
      <c r="M191" s="101"/>
      <c r="X191" s="33"/>
      <c r="Y191" s="28"/>
      <c r="Z191" s="28"/>
      <c r="AA191" s="33"/>
    </row>
    <row r="192" spans="1:27" x14ac:dyDescent="0.2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01"/>
      <c r="K192" s="33"/>
      <c r="L192" s="101"/>
      <c r="M192" s="101"/>
      <c r="X192" s="33"/>
      <c r="Y192" s="28"/>
      <c r="Z192" s="28"/>
      <c r="AA192" s="33"/>
    </row>
    <row r="193" spans="1:27" x14ac:dyDescent="0.2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01"/>
      <c r="K193" s="33"/>
      <c r="L193" s="101"/>
      <c r="M193" s="101"/>
      <c r="X193" s="33"/>
      <c r="Y193" s="28"/>
      <c r="Z193" s="28"/>
      <c r="AA193" s="33"/>
    </row>
    <row r="194" spans="1:27" x14ac:dyDescent="0.2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01"/>
      <c r="K194" s="33"/>
      <c r="L194" s="101"/>
      <c r="M194" s="101"/>
      <c r="X194" s="33"/>
      <c r="Y194" s="28"/>
      <c r="Z194" s="28"/>
      <c r="AA194" s="33"/>
    </row>
    <row r="195" spans="1:27" x14ac:dyDescent="0.2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01"/>
      <c r="K195" s="33"/>
      <c r="L195" s="101"/>
      <c r="M195" s="101"/>
      <c r="X195" s="33"/>
      <c r="Y195" s="28"/>
      <c r="Z195" s="28"/>
      <c r="AA195" s="33"/>
    </row>
    <row r="196" spans="1:27" x14ac:dyDescent="0.2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01"/>
      <c r="K196" s="33"/>
      <c r="L196" s="101"/>
      <c r="M196" s="101"/>
      <c r="X196" s="33"/>
      <c r="Y196" s="28"/>
      <c r="Z196" s="28"/>
      <c r="AA196" s="33"/>
    </row>
    <row r="197" spans="1:27" x14ac:dyDescent="0.2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01"/>
      <c r="K197" s="33"/>
      <c r="L197" s="101"/>
      <c r="M197" s="101"/>
      <c r="X197" s="33"/>
      <c r="Y197" s="28"/>
      <c r="Z197" s="28"/>
      <c r="AA197" s="33"/>
    </row>
    <row r="198" spans="1:27" x14ac:dyDescent="0.2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01"/>
      <c r="K198" s="33"/>
      <c r="L198" s="101"/>
      <c r="M198" s="101"/>
      <c r="X198" s="33"/>
      <c r="Y198" s="28"/>
      <c r="Z198" s="28"/>
      <c r="AA198" s="33"/>
    </row>
    <row r="199" spans="1:27" x14ac:dyDescent="0.2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01"/>
      <c r="K199" s="33"/>
      <c r="L199" s="101"/>
      <c r="M199" s="101"/>
      <c r="X199" s="33"/>
      <c r="Y199" s="28"/>
      <c r="Z199" s="28"/>
      <c r="AA199" s="33"/>
    </row>
    <row r="200" spans="1:27" x14ac:dyDescent="0.2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01"/>
      <c r="K200" s="33"/>
      <c r="L200" s="101"/>
      <c r="M200" s="101"/>
      <c r="X200" s="33"/>
      <c r="Y200" s="28"/>
      <c r="Z200" s="28"/>
      <c r="AA200" s="33"/>
    </row>
    <row r="201" spans="1:27" x14ac:dyDescent="0.2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01"/>
      <c r="K201" s="33"/>
      <c r="L201" s="101"/>
      <c r="M201" s="101"/>
      <c r="X201" s="33"/>
      <c r="Y201" s="28"/>
      <c r="Z201" s="28"/>
      <c r="AA201" s="33"/>
    </row>
    <row r="202" spans="1:27" x14ac:dyDescent="0.2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01"/>
      <c r="K202" s="33"/>
      <c r="L202" s="101"/>
      <c r="M202" s="101"/>
      <c r="X202" s="33"/>
      <c r="Y202" s="28"/>
      <c r="Z202" s="28"/>
      <c r="AA202" s="33"/>
    </row>
    <row r="203" spans="1:27" x14ac:dyDescent="0.2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01"/>
      <c r="K203" s="33"/>
      <c r="L203" s="101"/>
      <c r="M203" s="101"/>
      <c r="X203" s="33"/>
      <c r="Y203" s="28"/>
      <c r="Z203" s="28"/>
      <c r="AA203" s="33"/>
    </row>
    <row r="204" spans="1:27" x14ac:dyDescent="0.2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01"/>
      <c r="K204" s="33"/>
      <c r="L204" s="101"/>
      <c r="M204" s="101"/>
      <c r="X204" s="33"/>
      <c r="Y204" s="28"/>
      <c r="Z204" s="28"/>
      <c r="AA204" s="33"/>
    </row>
    <row r="205" spans="1:27" x14ac:dyDescent="0.2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01"/>
      <c r="K205" s="33"/>
      <c r="L205" s="101"/>
      <c r="M205" s="101"/>
      <c r="X205" s="33"/>
      <c r="Y205" s="28"/>
      <c r="Z205" s="28"/>
      <c r="AA205" s="33"/>
    </row>
    <row r="206" spans="1:27" x14ac:dyDescent="0.2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01"/>
      <c r="K206" s="33"/>
      <c r="L206" s="101"/>
      <c r="M206" s="101"/>
      <c r="X206" s="33"/>
      <c r="Y206" s="28"/>
      <c r="Z206" s="28"/>
      <c r="AA206" s="33"/>
    </row>
    <row r="207" spans="1:27" x14ac:dyDescent="0.2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01"/>
      <c r="K207" s="33"/>
      <c r="L207" s="101"/>
      <c r="M207" s="101"/>
      <c r="X207" s="33"/>
      <c r="Y207" s="28"/>
      <c r="Z207" s="28"/>
      <c r="AA207" s="33"/>
    </row>
    <row r="208" spans="1:27" x14ac:dyDescent="0.2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01"/>
      <c r="K208" s="33"/>
      <c r="L208" s="101"/>
      <c r="M208" s="101"/>
      <c r="X208" s="33"/>
      <c r="Y208" s="28"/>
      <c r="Z208" s="28"/>
      <c r="AA208" s="33"/>
    </row>
    <row r="209" spans="1:27" x14ac:dyDescent="0.2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01"/>
      <c r="K209" s="33"/>
      <c r="L209" s="101"/>
      <c r="M209" s="101"/>
      <c r="X209" s="33"/>
      <c r="Y209" s="28"/>
      <c r="Z209" s="28"/>
      <c r="AA209" s="33"/>
    </row>
    <row r="210" spans="1:27" x14ac:dyDescent="0.2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01"/>
      <c r="K210" s="33"/>
      <c r="L210" s="101"/>
      <c r="M210" s="101"/>
      <c r="X210" s="33"/>
      <c r="Y210" s="28"/>
      <c r="Z210" s="28"/>
      <c r="AA210" s="33"/>
    </row>
    <row r="211" spans="1:27" x14ac:dyDescent="0.2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01"/>
      <c r="K211" s="33"/>
      <c r="L211" s="101"/>
      <c r="M211" s="101"/>
      <c r="X211" s="33"/>
      <c r="Y211" s="28"/>
      <c r="Z211" s="28"/>
      <c r="AA211" s="33"/>
    </row>
    <row r="212" spans="1:27" x14ac:dyDescent="0.2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01"/>
      <c r="K212" s="33"/>
      <c r="L212" s="101"/>
      <c r="M212" s="101"/>
      <c r="X212" s="33"/>
      <c r="Y212" s="28"/>
      <c r="Z212" s="28"/>
      <c r="AA212" s="33"/>
    </row>
    <row r="213" spans="1:27" x14ac:dyDescent="0.2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01"/>
      <c r="K213" s="33"/>
      <c r="L213" s="101"/>
      <c r="M213" s="101"/>
      <c r="X213" s="33"/>
      <c r="Y213" s="28"/>
      <c r="Z213" s="28"/>
      <c r="AA213" s="33"/>
    </row>
    <row r="214" spans="1:27" x14ac:dyDescent="0.2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01"/>
      <c r="K214" s="33"/>
      <c r="L214" s="101"/>
      <c r="M214" s="101"/>
      <c r="X214" s="33"/>
      <c r="Y214" s="28"/>
      <c r="Z214" s="28"/>
      <c r="AA214" s="33"/>
    </row>
    <row r="215" spans="1:27" x14ac:dyDescent="0.2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01"/>
      <c r="K215" s="33"/>
      <c r="L215" s="101"/>
      <c r="M215" s="101"/>
      <c r="X215" s="33"/>
      <c r="Y215" s="28"/>
      <c r="Z215" s="28"/>
      <c r="AA215" s="33"/>
    </row>
    <row r="216" spans="1:27" x14ac:dyDescent="0.2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01"/>
      <c r="K216" s="33"/>
      <c r="L216" s="101"/>
      <c r="M216" s="101"/>
      <c r="X216" s="33"/>
      <c r="Y216" s="28"/>
      <c r="Z216" s="28"/>
      <c r="AA216" s="33"/>
    </row>
    <row r="217" spans="1:27" x14ac:dyDescent="0.2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01"/>
      <c r="K217" s="33"/>
      <c r="L217" s="101"/>
      <c r="M217" s="101"/>
      <c r="X217" s="33"/>
      <c r="Y217" s="28"/>
      <c r="Z217" s="28"/>
      <c r="AA217" s="33"/>
    </row>
    <row r="218" spans="1:27" x14ac:dyDescent="0.2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01"/>
      <c r="K218" s="33"/>
      <c r="L218" s="101"/>
      <c r="M218" s="101"/>
      <c r="X218" s="33"/>
      <c r="Y218" s="28"/>
      <c r="Z218" s="28"/>
      <c r="AA218" s="33"/>
    </row>
    <row r="219" spans="1:27" x14ac:dyDescent="0.2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01"/>
      <c r="K219" s="33"/>
      <c r="L219" s="101"/>
      <c r="M219" s="101"/>
      <c r="X219" s="33"/>
      <c r="Y219" s="28"/>
      <c r="Z219" s="28"/>
      <c r="AA219" s="33"/>
    </row>
    <row r="220" spans="1:27" x14ac:dyDescent="0.2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01"/>
      <c r="K220" s="33"/>
      <c r="L220" s="101"/>
      <c r="M220" s="101"/>
      <c r="X220" s="33"/>
      <c r="Y220" s="28"/>
      <c r="Z220" s="28"/>
      <c r="AA220" s="33"/>
    </row>
    <row r="221" spans="1:27" x14ac:dyDescent="0.2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01"/>
      <c r="K221" s="33"/>
      <c r="L221" s="101"/>
      <c r="M221" s="101"/>
      <c r="X221" s="33"/>
      <c r="Y221" s="28"/>
      <c r="Z221" s="28"/>
      <c r="AA221" s="33"/>
    </row>
    <row r="222" spans="1:27" x14ac:dyDescent="0.2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01"/>
      <c r="K222" s="33"/>
      <c r="L222" s="101"/>
      <c r="M222" s="101"/>
      <c r="X222" s="33"/>
      <c r="Y222" s="28"/>
      <c r="Z222" s="28"/>
      <c r="AA222" s="33"/>
    </row>
    <row r="223" spans="1:27" x14ac:dyDescent="0.2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01"/>
      <c r="K223" s="33"/>
      <c r="L223" s="101"/>
      <c r="M223" s="101"/>
      <c r="X223" s="33"/>
      <c r="Y223" s="33"/>
      <c r="Z223" s="33"/>
      <c r="AA223" s="33"/>
    </row>
    <row r="224" spans="1:27" x14ac:dyDescent="0.2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01"/>
      <c r="K224" s="33"/>
      <c r="L224" s="101"/>
      <c r="M224" s="101"/>
      <c r="X224" s="99"/>
      <c r="Y224" s="33"/>
      <c r="Z224" s="33"/>
      <c r="AA224" s="33"/>
    </row>
    <row r="225" spans="1:27" x14ac:dyDescent="0.2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01"/>
      <c r="K225" s="33"/>
      <c r="L225" s="101"/>
      <c r="M225" s="101"/>
      <c r="X225" s="33"/>
      <c r="Y225" s="33"/>
      <c r="Z225" s="100"/>
      <c r="AA225" s="33"/>
    </row>
    <row r="226" spans="1:27" x14ac:dyDescent="0.2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01"/>
      <c r="K226" s="33"/>
      <c r="L226" s="101"/>
      <c r="M226" s="101"/>
      <c r="X226" s="33"/>
      <c r="Y226" s="33"/>
      <c r="Z226" s="33"/>
      <c r="AA226" s="33"/>
    </row>
    <row r="227" spans="1:27" x14ac:dyDescent="0.2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01"/>
      <c r="K227" s="33"/>
      <c r="L227" s="101"/>
      <c r="M227" s="101"/>
      <c r="X227" s="33"/>
      <c r="Y227" s="28"/>
      <c r="Z227" s="28"/>
      <c r="AA227" s="33"/>
    </row>
    <row r="228" spans="1:27" x14ac:dyDescent="0.2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01"/>
      <c r="K228" s="33"/>
      <c r="L228" s="101"/>
      <c r="M228" s="101"/>
      <c r="X228" s="33"/>
      <c r="Y228" s="28"/>
      <c r="Z228" s="28"/>
      <c r="AA228" s="33"/>
    </row>
    <row r="229" spans="1:27" x14ac:dyDescent="0.2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01"/>
      <c r="K229" s="33"/>
      <c r="L229" s="101"/>
      <c r="M229" s="101"/>
      <c r="X229" s="33"/>
      <c r="Y229" s="28"/>
      <c r="Z229" s="28"/>
      <c r="AA229" s="33"/>
    </row>
    <row r="230" spans="1:27" x14ac:dyDescent="0.2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01"/>
      <c r="K230" s="33"/>
      <c r="L230" s="101"/>
      <c r="M230" s="101"/>
      <c r="X230" s="33"/>
      <c r="Y230" s="28"/>
      <c r="Z230" s="28"/>
      <c r="AA230" s="33"/>
    </row>
    <row r="231" spans="1:27" x14ac:dyDescent="0.2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01"/>
      <c r="K231" s="33"/>
      <c r="L231" s="101"/>
      <c r="M231" s="101"/>
      <c r="X231" s="33"/>
      <c r="Y231" s="28"/>
      <c r="Z231" s="28"/>
      <c r="AA231" s="33"/>
    </row>
    <row r="232" spans="1:27" x14ac:dyDescent="0.2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01"/>
      <c r="K232" s="33"/>
      <c r="L232" s="101"/>
      <c r="M232" s="101"/>
      <c r="X232" s="33"/>
      <c r="Y232" s="28"/>
      <c r="Z232" s="28"/>
      <c r="AA232" s="33"/>
    </row>
    <row r="233" spans="1:27" x14ac:dyDescent="0.2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01"/>
      <c r="K233" s="33"/>
      <c r="L233" s="101"/>
      <c r="M233" s="101"/>
      <c r="X233" s="33"/>
      <c r="Y233" s="28"/>
      <c r="Z233" s="28"/>
      <c r="AA233" s="33"/>
    </row>
    <row r="234" spans="1:27" x14ac:dyDescent="0.2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01"/>
      <c r="K234" s="33"/>
      <c r="L234" s="101"/>
      <c r="M234" s="101"/>
      <c r="X234" s="33"/>
      <c r="Y234" s="28"/>
      <c r="Z234" s="28"/>
      <c r="AA234" s="33"/>
    </row>
    <row r="235" spans="1:27" x14ac:dyDescent="0.2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01"/>
      <c r="K235" s="33"/>
      <c r="L235" s="101"/>
      <c r="M235" s="101"/>
      <c r="X235" s="33"/>
      <c r="Y235" s="28"/>
      <c r="Z235" s="28"/>
      <c r="AA235" s="33"/>
    </row>
    <row r="236" spans="1:27" x14ac:dyDescent="0.2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01"/>
      <c r="K236" s="33"/>
      <c r="L236" s="101"/>
      <c r="M236" s="101"/>
      <c r="X236" s="33"/>
      <c r="Y236" s="28"/>
      <c r="Z236" s="28"/>
      <c r="AA236" s="33"/>
    </row>
    <row r="237" spans="1:27" x14ac:dyDescent="0.2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01"/>
      <c r="K237" s="33"/>
      <c r="L237" s="101"/>
      <c r="M237" s="101"/>
      <c r="X237" s="33"/>
      <c r="Y237" s="28"/>
      <c r="Z237" s="28"/>
      <c r="AA237" s="33"/>
    </row>
    <row r="238" spans="1:27" x14ac:dyDescent="0.2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01"/>
      <c r="K238" s="33"/>
      <c r="L238" s="101"/>
      <c r="M238" s="101"/>
      <c r="X238" s="33"/>
      <c r="Y238" s="28"/>
      <c r="Z238" s="28"/>
      <c r="AA238" s="33"/>
    </row>
    <row r="239" spans="1:27" x14ac:dyDescent="0.2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01"/>
      <c r="K239" s="33"/>
      <c r="L239" s="101"/>
      <c r="M239" s="101"/>
      <c r="X239" s="33"/>
      <c r="Y239" s="28"/>
      <c r="Z239" s="28"/>
      <c r="AA239" s="33"/>
    </row>
    <row r="240" spans="1:27" x14ac:dyDescent="0.2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01"/>
      <c r="K240" s="33"/>
      <c r="L240" s="101"/>
      <c r="M240" s="101"/>
      <c r="X240" s="33"/>
      <c r="Y240" s="28"/>
      <c r="Z240" s="28"/>
      <c r="AA240" s="33"/>
    </row>
    <row r="241" spans="1:27" x14ac:dyDescent="0.2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01"/>
      <c r="K241" s="33"/>
      <c r="L241" s="101"/>
      <c r="M241" s="101"/>
      <c r="X241" s="33"/>
      <c r="Y241" s="28"/>
      <c r="Z241" s="28"/>
      <c r="AA241" s="33"/>
    </row>
    <row r="242" spans="1:27" x14ac:dyDescent="0.2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01"/>
      <c r="K242" s="33"/>
      <c r="L242" s="101"/>
      <c r="M242" s="101"/>
      <c r="X242" s="33"/>
      <c r="Y242" s="28"/>
      <c r="Z242" s="28"/>
      <c r="AA242" s="33"/>
    </row>
    <row r="243" spans="1:27" x14ac:dyDescent="0.2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01"/>
      <c r="K243" s="33"/>
      <c r="L243" s="101"/>
      <c r="M243" s="101"/>
      <c r="X243" s="33"/>
      <c r="Y243" s="28"/>
      <c r="Z243" s="28"/>
      <c r="AA243" s="33"/>
    </row>
    <row r="244" spans="1:27" x14ac:dyDescent="0.2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01"/>
      <c r="K244" s="33"/>
      <c r="L244" s="101"/>
      <c r="M244" s="101"/>
      <c r="X244" s="33"/>
      <c r="Y244" s="28"/>
      <c r="Z244" s="28"/>
      <c r="AA244" s="33"/>
    </row>
    <row r="245" spans="1:27" x14ac:dyDescent="0.2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01"/>
      <c r="K245" s="33"/>
      <c r="L245" s="101"/>
      <c r="M245" s="101"/>
      <c r="X245" s="33"/>
      <c r="Y245" s="28"/>
      <c r="Z245" s="28"/>
      <c r="AA245" s="33"/>
    </row>
    <row r="246" spans="1:27" x14ac:dyDescent="0.2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01"/>
      <c r="K246" s="33"/>
      <c r="L246" s="101"/>
      <c r="M246" s="101"/>
      <c r="X246" s="33"/>
      <c r="Y246" s="28"/>
      <c r="Z246" s="28"/>
      <c r="AA246" s="33"/>
    </row>
    <row r="247" spans="1:27" x14ac:dyDescent="0.2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01"/>
      <c r="K247" s="33"/>
      <c r="L247" s="101"/>
      <c r="M247" s="101"/>
      <c r="X247" s="33"/>
      <c r="Y247" s="28"/>
      <c r="Z247" s="28"/>
      <c r="AA247" s="33"/>
    </row>
    <row r="248" spans="1:27" x14ac:dyDescent="0.2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01"/>
      <c r="K248" s="33"/>
      <c r="L248" s="101"/>
      <c r="M248" s="101"/>
      <c r="X248" s="33"/>
      <c r="Y248" s="28"/>
      <c r="Z248" s="28"/>
      <c r="AA248" s="33"/>
    </row>
    <row r="249" spans="1:27" x14ac:dyDescent="0.2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01"/>
      <c r="K249" s="33"/>
      <c r="L249" s="101"/>
      <c r="M249" s="101"/>
      <c r="X249" s="33"/>
      <c r="Y249" s="28"/>
      <c r="Z249" s="28"/>
      <c r="AA249" s="33"/>
    </row>
    <row r="250" spans="1:27" x14ac:dyDescent="0.2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01"/>
      <c r="K250" s="33"/>
      <c r="L250" s="101"/>
      <c r="M250" s="101"/>
      <c r="X250" s="33"/>
      <c r="Y250" s="28"/>
      <c r="Z250" s="28"/>
      <c r="AA250" s="33"/>
    </row>
    <row r="251" spans="1:27" x14ac:dyDescent="0.2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01"/>
      <c r="K251" s="33"/>
      <c r="L251" s="101"/>
      <c r="M251" s="101"/>
      <c r="X251" s="33"/>
      <c r="Y251" s="28"/>
      <c r="Z251" s="28"/>
      <c r="AA251" s="33"/>
    </row>
    <row r="252" spans="1:27" x14ac:dyDescent="0.2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01"/>
      <c r="K252" s="33"/>
      <c r="L252" s="101"/>
      <c r="M252" s="101"/>
      <c r="X252" s="33"/>
      <c r="Y252" s="28"/>
      <c r="Z252" s="28"/>
      <c r="AA252" s="33"/>
    </row>
    <row r="253" spans="1:27" x14ac:dyDescent="0.2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01"/>
      <c r="K253" s="33"/>
      <c r="L253" s="101"/>
      <c r="M253" s="101"/>
      <c r="X253" s="33"/>
      <c r="Y253" s="28"/>
      <c r="Z253" s="28"/>
      <c r="AA253" s="33"/>
    </row>
    <row r="254" spans="1:27" x14ac:dyDescent="0.2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01"/>
      <c r="K254" s="33"/>
      <c r="L254" s="101"/>
      <c r="M254" s="101"/>
      <c r="X254" s="33"/>
      <c r="Y254" s="28"/>
      <c r="Z254" s="28"/>
      <c r="AA254" s="33"/>
    </row>
    <row r="255" spans="1:27" x14ac:dyDescent="0.2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01"/>
      <c r="K255" s="33"/>
      <c r="L255" s="101"/>
      <c r="M255" s="101"/>
      <c r="X255" s="33"/>
      <c r="Y255" s="28"/>
      <c r="Z255" s="28"/>
      <c r="AA255" s="33"/>
    </row>
    <row r="256" spans="1:27" x14ac:dyDescent="0.2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01"/>
      <c r="K256" s="33"/>
      <c r="L256" s="101"/>
      <c r="M256" s="101"/>
      <c r="X256" s="33"/>
      <c r="Y256" s="28"/>
      <c r="Z256" s="28"/>
      <c r="AA256" s="33"/>
    </row>
    <row r="257" spans="1:27" x14ac:dyDescent="0.2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01"/>
      <c r="K257" s="33"/>
      <c r="L257" s="101"/>
      <c r="M257" s="101"/>
      <c r="X257" s="33"/>
      <c r="Y257" s="28"/>
      <c r="Z257" s="28"/>
      <c r="AA257" s="33"/>
    </row>
    <row r="258" spans="1:27" x14ac:dyDescent="0.2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01"/>
      <c r="K258" s="33"/>
      <c r="L258" s="101"/>
      <c r="M258" s="101"/>
      <c r="X258" s="33"/>
      <c r="Y258" s="28"/>
      <c r="Z258" s="28"/>
      <c r="AA258" s="33"/>
    </row>
    <row r="259" spans="1:27" x14ac:dyDescent="0.2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01"/>
      <c r="K259" s="33"/>
      <c r="L259" s="101"/>
      <c r="M259" s="101"/>
      <c r="X259" s="33"/>
      <c r="Y259" s="28"/>
      <c r="Z259" s="28"/>
      <c r="AA259" s="33"/>
    </row>
    <row r="260" spans="1:27" x14ac:dyDescent="0.2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01"/>
      <c r="K260" s="33"/>
      <c r="L260" s="101"/>
      <c r="M260" s="101"/>
      <c r="X260" s="33"/>
      <c r="Y260" s="28"/>
      <c r="Z260" s="28"/>
      <c r="AA260" s="33"/>
    </row>
    <row r="261" spans="1:27" x14ac:dyDescent="0.2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01"/>
      <c r="K261" s="33"/>
      <c r="L261" s="101"/>
      <c r="M261" s="101"/>
      <c r="X261" s="33"/>
      <c r="Y261" s="28"/>
      <c r="Z261" s="28"/>
      <c r="AA261" s="33"/>
    </row>
    <row r="262" spans="1:27" x14ac:dyDescent="0.2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01"/>
      <c r="K262" s="33"/>
      <c r="L262" s="101"/>
      <c r="M262" s="101"/>
      <c r="X262" s="33"/>
      <c r="Y262" s="28"/>
      <c r="Z262" s="28"/>
      <c r="AA262" s="33"/>
    </row>
    <row r="263" spans="1:27" x14ac:dyDescent="0.2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01"/>
      <c r="K263" s="33"/>
      <c r="L263" s="101"/>
      <c r="M263" s="101"/>
      <c r="X263" s="33"/>
      <c r="Y263" s="28"/>
      <c r="Z263" s="28"/>
      <c r="AA263" s="33"/>
    </row>
    <row r="264" spans="1:27" x14ac:dyDescent="0.2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01"/>
      <c r="K264" s="33"/>
      <c r="L264" s="101"/>
      <c r="M264" s="101"/>
      <c r="X264" s="33"/>
      <c r="Y264" s="28"/>
      <c r="Z264" s="28"/>
      <c r="AA264" s="33"/>
    </row>
    <row r="265" spans="1:27" x14ac:dyDescent="0.2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01"/>
      <c r="K265" s="33"/>
      <c r="L265" s="101"/>
      <c r="M265" s="101"/>
      <c r="X265" s="33"/>
      <c r="Y265" s="28"/>
      <c r="Z265" s="28"/>
      <c r="AA265" s="33"/>
    </row>
    <row r="266" spans="1:27" x14ac:dyDescent="0.2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01"/>
      <c r="K266" s="33"/>
      <c r="L266" s="101"/>
      <c r="M266" s="101"/>
      <c r="X266" s="33"/>
      <c r="Y266" s="28"/>
      <c r="Z266" s="28"/>
      <c r="AA266" s="33"/>
    </row>
    <row r="267" spans="1:27" x14ac:dyDescent="0.2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01"/>
      <c r="K267" s="33"/>
      <c r="L267" s="101"/>
      <c r="M267" s="101"/>
      <c r="X267" s="33"/>
      <c r="Y267" s="28"/>
      <c r="Z267" s="28"/>
      <c r="AA267" s="33"/>
    </row>
    <row r="268" spans="1:27" x14ac:dyDescent="0.2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01"/>
      <c r="K268" s="33"/>
      <c r="L268" s="101"/>
      <c r="M268" s="101"/>
      <c r="X268" s="33"/>
      <c r="Y268" s="28"/>
      <c r="Z268" s="28"/>
      <c r="AA268" s="33"/>
    </row>
    <row r="269" spans="1:27" x14ac:dyDescent="0.2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01"/>
      <c r="K269" s="33"/>
      <c r="L269" s="101"/>
      <c r="M269" s="101"/>
      <c r="X269" s="33"/>
      <c r="Y269" s="28"/>
      <c r="Z269" s="28"/>
      <c r="AA269" s="33"/>
    </row>
    <row r="270" spans="1:27" x14ac:dyDescent="0.2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01"/>
      <c r="K270" s="33"/>
      <c r="L270" s="101"/>
      <c r="M270" s="101"/>
      <c r="X270" s="33"/>
      <c r="Y270" s="28"/>
      <c r="Z270" s="28"/>
      <c r="AA270" s="33"/>
    </row>
    <row r="271" spans="1:27" x14ac:dyDescent="0.2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01"/>
      <c r="K271" s="33"/>
      <c r="L271" s="101"/>
      <c r="M271" s="101"/>
      <c r="X271" s="33"/>
      <c r="Y271" s="28"/>
      <c r="Z271" s="28"/>
      <c r="AA271" s="33"/>
    </row>
    <row r="272" spans="1:27" x14ac:dyDescent="0.2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01"/>
      <c r="K272" s="33"/>
      <c r="L272" s="101"/>
      <c r="M272" s="101"/>
      <c r="X272" s="33"/>
      <c r="Y272" s="28"/>
      <c r="Z272" s="28"/>
      <c r="AA272" s="33"/>
    </row>
    <row r="273" spans="1:27" x14ac:dyDescent="0.2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01"/>
      <c r="K273" s="33"/>
      <c r="L273" s="101"/>
      <c r="M273" s="101"/>
      <c r="X273" s="33"/>
      <c r="Y273" s="28"/>
      <c r="Z273" s="28"/>
      <c r="AA273" s="33"/>
    </row>
    <row r="274" spans="1:27" x14ac:dyDescent="0.2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01"/>
      <c r="K274" s="33"/>
      <c r="L274" s="101"/>
      <c r="M274" s="101"/>
      <c r="X274" s="33"/>
      <c r="Y274" s="28"/>
      <c r="Z274" s="28"/>
      <c r="AA274" s="33"/>
    </row>
    <row r="275" spans="1:27" x14ac:dyDescent="0.2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01"/>
      <c r="K275" s="33"/>
      <c r="L275" s="101"/>
      <c r="M275" s="101"/>
    </row>
    <row r="276" spans="1:27" x14ac:dyDescent="0.2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01"/>
      <c r="K276" s="33"/>
      <c r="L276" s="101"/>
      <c r="M276" s="101"/>
    </row>
    <row r="277" spans="1:27" x14ac:dyDescent="0.2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01"/>
      <c r="K277" s="33"/>
      <c r="L277" s="101"/>
      <c r="M277" s="101"/>
    </row>
    <row r="278" spans="1:27" x14ac:dyDescent="0.2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01"/>
      <c r="K278" s="33"/>
      <c r="L278" s="101"/>
      <c r="M278" s="101"/>
    </row>
    <row r="279" spans="1:27" x14ac:dyDescent="0.2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01"/>
      <c r="K279" s="33"/>
      <c r="L279" s="101"/>
      <c r="M279" s="101"/>
    </row>
    <row r="280" spans="1:27" x14ac:dyDescent="0.2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01"/>
      <c r="K280" s="33"/>
      <c r="L280" s="101"/>
      <c r="M280" s="101"/>
    </row>
    <row r="281" spans="1:27" x14ac:dyDescent="0.2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01"/>
      <c r="K281" s="33"/>
      <c r="L281" s="101"/>
      <c r="M281" s="101"/>
    </row>
    <row r="282" spans="1:27" x14ac:dyDescent="0.2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01"/>
      <c r="K282" s="33"/>
      <c r="L282" s="101"/>
      <c r="M282" s="101"/>
    </row>
    <row r="283" spans="1:27" x14ac:dyDescent="0.2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01"/>
      <c r="K283" s="33"/>
      <c r="L283" s="101"/>
      <c r="M283" s="101"/>
    </row>
    <row r="284" spans="1:27" x14ac:dyDescent="0.2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01"/>
      <c r="K284" s="33"/>
      <c r="L284" s="101"/>
      <c r="M284" s="101"/>
    </row>
    <row r="285" spans="1:27" x14ac:dyDescent="0.2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01"/>
      <c r="K285" s="33"/>
      <c r="L285" s="101"/>
      <c r="M285" s="101"/>
    </row>
    <row r="286" spans="1:27" x14ac:dyDescent="0.2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01"/>
      <c r="K286" s="33"/>
      <c r="L286" s="101"/>
      <c r="M286" s="101"/>
    </row>
    <row r="287" spans="1:27" x14ac:dyDescent="0.2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01"/>
      <c r="K287" s="33"/>
      <c r="L287" s="101"/>
      <c r="M287" s="101"/>
    </row>
    <row r="288" spans="1:27" x14ac:dyDescent="0.2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01"/>
      <c r="K288" s="33"/>
      <c r="L288" s="101"/>
      <c r="M288" s="101"/>
    </row>
    <row r="289" spans="1:13" x14ac:dyDescent="0.2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01"/>
      <c r="K289" s="33"/>
      <c r="L289" s="101"/>
      <c r="M289" s="101"/>
    </row>
    <row r="290" spans="1:13" x14ac:dyDescent="0.2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01"/>
      <c r="K290" s="33"/>
      <c r="L290" s="101"/>
      <c r="M290" s="101"/>
    </row>
    <row r="291" spans="1:13" x14ac:dyDescent="0.2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01"/>
      <c r="K291" s="33"/>
      <c r="L291" s="101"/>
      <c r="M291" s="101"/>
    </row>
    <row r="292" spans="1:13" x14ac:dyDescent="0.2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01"/>
      <c r="K292" s="33"/>
      <c r="L292" s="101"/>
      <c r="M292" s="101"/>
    </row>
    <row r="293" spans="1:13" x14ac:dyDescent="0.2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01"/>
      <c r="K293" s="33"/>
      <c r="L293" s="101"/>
      <c r="M293" s="101"/>
    </row>
    <row r="294" spans="1:13" x14ac:dyDescent="0.2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01"/>
      <c r="K294" s="33"/>
      <c r="L294" s="101"/>
      <c r="M294" s="101"/>
    </row>
    <row r="295" spans="1:13" x14ac:dyDescent="0.2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01"/>
      <c r="K295" s="33"/>
      <c r="L295" s="101"/>
      <c r="M295" s="101"/>
    </row>
    <row r="296" spans="1:13" x14ac:dyDescent="0.2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01"/>
      <c r="K296" s="33"/>
      <c r="L296" s="101"/>
      <c r="M296" s="101"/>
    </row>
    <row r="297" spans="1:13" x14ac:dyDescent="0.2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01"/>
      <c r="K297" s="33"/>
      <c r="L297" s="101"/>
      <c r="M297" s="101"/>
    </row>
    <row r="298" spans="1:13" x14ac:dyDescent="0.2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01"/>
      <c r="K298" s="33"/>
      <c r="L298" s="101"/>
      <c r="M298" s="101"/>
    </row>
    <row r="299" spans="1:13" x14ac:dyDescent="0.2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01"/>
      <c r="K299" s="33"/>
      <c r="L299" s="101"/>
      <c r="M299" s="101"/>
    </row>
    <row r="300" spans="1:13" x14ac:dyDescent="0.2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01"/>
      <c r="K300" s="33"/>
      <c r="L300" s="101"/>
      <c r="M300" s="101"/>
    </row>
    <row r="301" spans="1:13" x14ac:dyDescent="0.2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01"/>
      <c r="K301" s="33"/>
      <c r="L301" s="101"/>
      <c r="M301" s="101"/>
    </row>
    <row r="302" spans="1:13" x14ac:dyDescent="0.2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01"/>
      <c r="K302" s="33"/>
      <c r="L302" s="101"/>
      <c r="M302" s="101"/>
    </row>
    <row r="303" spans="1:13" x14ac:dyDescent="0.2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01"/>
      <c r="K303" s="33"/>
      <c r="L303" s="101"/>
      <c r="M303" s="101"/>
    </row>
    <row r="304" spans="1:13" x14ac:dyDescent="0.2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01"/>
      <c r="K304" s="33"/>
      <c r="L304" s="101"/>
      <c r="M304" s="101"/>
    </row>
    <row r="305" spans="1:13" x14ac:dyDescent="0.2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01"/>
      <c r="K305" s="33"/>
      <c r="L305" s="101"/>
      <c r="M305" s="101"/>
    </row>
    <row r="306" spans="1:13" x14ac:dyDescent="0.2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01"/>
      <c r="K306" s="33"/>
      <c r="L306" s="101"/>
      <c r="M306" s="101"/>
    </row>
    <row r="307" spans="1:13" x14ac:dyDescent="0.2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01"/>
      <c r="K307" s="33"/>
      <c r="L307" s="101"/>
      <c r="M307" s="101"/>
    </row>
    <row r="308" spans="1:13" x14ac:dyDescent="0.2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01"/>
      <c r="K308" s="33"/>
      <c r="L308" s="101"/>
      <c r="M308" s="101"/>
    </row>
    <row r="309" spans="1:13" x14ac:dyDescent="0.2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01"/>
      <c r="K309" s="33"/>
      <c r="L309" s="101"/>
      <c r="M309" s="101"/>
    </row>
    <row r="310" spans="1:13" x14ac:dyDescent="0.2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01"/>
      <c r="K310" s="33"/>
      <c r="L310" s="101"/>
      <c r="M310" s="101"/>
    </row>
    <row r="311" spans="1:13" x14ac:dyDescent="0.2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01"/>
      <c r="K311" s="33"/>
      <c r="L311" s="101"/>
      <c r="M311" s="101"/>
    </row>
    <row r="312" spans="1:13" x14ac:dyDescent="0.2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01"/>
      <c r="K312" s="33"/>
      <c r="L312" s="101"/>
      <c r="M312" s="101"/>
    </row>
    <row r="313" spans="1:13" x14ac:dyDescent="0.2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01"/>
      <c r="K313" s="33"/>
      <c r="L313" s="101"/>
      <c r="M313" s="101"/>
    </row>
    <row r="314" spans="1:13" x14ac:dyDescent="0.2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01"/>
      <c r="K314" s="33"/>
      <c r="L314" s="101"/>
      <c r="M314" s="101"/>
    </row>
    <row r="315" spans="1:13" x14ac:dyDescent="0.2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01"/>
      <c r="K315" s="33"/>
      <c r="L315" s="101"/>
      <c r="M315" s="101"/>
    </row>
    <row r="316" spans="1:13" x14ac:dyDescent="0.2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01"/>
      <c r="K316" s="33"/>
      <c r="L316" s="101"/>
      <c r="M316" s="101"/>
    </row>
    <row r="317" spans="1:13" x14ac:dyDescent="0.2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01"/>
      <c r="K317" s="33"/>
      <c r="L317" s="101"/>
      <c r="M317" s="101"/>
    </row>
    <row r="318" spans="1:13" x14ac:dyDescent="0.2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01"/>
      <c r="K318" s="33"/>
      <c r="L318" s="101"/>
      <c r="M318" s="101"/>
    </row>
    <row r="319" spans="1:13" x14ac:dyDescent="0.2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01"/>
      <c r="K319" s="33"/>
      <c r="L319" s="101"/>
      <c r="M319" s="101"/>
    </row>
    <row r="320" spans="1:13" x14ac:dyDescent="0.2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01"/>
      <c r="K320" s="33"/>
      <c r="L320" s="101"/>
      <c r="M320" s="101"/>
    </row>
    <row r="321" spans="1:13" x14ac:dyDescent="0.2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01"/>
      <c r="K321" s="33"/>
      <c r="L321" s="101"/>
      <c r="M321" s="101"/>
    </row>
    <row r="322" spans="1:13" x14ac:dyDescent="0.2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01"/>
      <c r="K322" s="33"/>
      <c r="L322" s="101"/>
      <c r="M322" s="101"/>
    </row>
    <row r="323" spans="1:13" x14ac:dyDescent="0.2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01"/>
      <c r="K323" s="33"/>
      <c r="L323" s="101"/>
      <c r="M323" s="101"/>
    </row>
    <row r="324" spans="1:13" x14ac:dyDescent="0.2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01"/>
      <c r="K324" s="33"/>
      <c r="L324" s="101"/>
      <c r="M324" s="101"/>
    </row>
    <row r="325" spans="1:13" x14ac:dyDescent="0.2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01"/>
      <c r="K325" s="33"/>
      <c r="L325" s="101"/>
      <c r="M325" s="101"/>
    </row>
    <row r="326" spans="1:13" x14ac:dyDescent="0.2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  <row r="440" spans="1:7" x14ac:dyDescent="0.2">
      <c r="A440" s="34">
        <v>44088</v>
      </c>
      <c r="B440" s="35">
        <v>3033172</v>
      </c>
      <c r="C440" s="13">
        <v>5704203</v>
      </c>
      <c r="D440" s="36">
        <v>44088</v>
      </c>
      <c r="E440" s="17">
        <v>15982305</v>
      </c>
      <c r="F440" s="18">
        <v>27327982</v>
      </c>
      <c r="G440"/>
    </row>
    <row r="441" spans="1:7" x14ac:dyDescent="0.2">
      <c r="A441" s="34">
        <v>44089</v>
      </c>
      <c r="B441" s="35">
        <v>3313297</v>
      </c>
      <c r="C441" s="13">
        <v>4469582</v>
      </c>
      <c r="D441" s="36">
        <v>44089</v>
      </c>
      <c r="E441" s="17">
        <v>15471251</v>
      </c>
      <c r="F441" s="18">
        <v>24669825</v>
      </c>
      <c r="G441"/>
    </row>
    <row r="442" spans="1:7" x14ac:dyDescent="0.2">
      <c r="A442" s="34">
        <v>44090</v>
      </c>
      <c r="B442" s="35">
        <v>2685519</v>
      </c>
      <c r="C442" s="13">
        <v>4899041</v>
      </c>
      <c r="D442" s="36">
        <v>44090</v>
      </c>
      <c r="E442" s="17">
        <v>15199392</v>
      </c>
      <c r="F442" s="18">
        <v>24350077</v>
      </c>
      <c r="G442"/>
    </row>
    <row r="443" spans="1:7" x14ac:dyDescent="0.2">
      <c r="A443" s="34">
        <v>44091</v>
      </c>
      <c r="B443" s="35">
        <v>2529955</v>
      </c>
      <c r="C443" s="13">
        <v>4776533</v>
      </c>
      <c r="D443" s="36">
        <v>44091</v>
      </c>
      <c r="E443" s="17">
        <v>14223643</v>
      </c>
      <c r="F443" s="18">
        <v>24317161</v>
      </c>
      <c r="G443"/>
    </row>
    <row r="444" spans="1:7" x14ac:dyDescent="0.2">
      <c r="A444" s="34">
        <v>44092</v>
      </c>
      <c r="B444" s="35">
        <v>2733584</v>
      </c>
      <c r="C444" s="13">
        <v>7385617</v>
      </c>
      <c r="D444" s="36">
        <v>44092</v>
      </c>
      <c r="E444" s="17">
        <v>14295527</v>
      </c>
      <c r="F444" s="18">
        <v>27234976</v>
      </c>
      <c r="G444"/>
    </row>
    <row r="445" spans="1:7" x14ac:dyDescent="0.2">
      <c r="A445" s="34">
        <v>44095</v>
      </c>
      <c r="B445" s="35">
        <v>3228633</v>
      </c>
      <c r="C445" s="13">
        <v>8005439</v>
      </c>
      <c r="D445" s="36">
        <v>44095</v>
      </c>
      <c r="E445" s="17">
        <v>14490988</v>
      </c>
      <c r="F445" s="18">
        <v>29536212</v>
      </c>
      <c r="G445"/>
    </row>
    <row r="446" spans="1:7" x14ac:dyDescent="0.2">
      <c r="A446" s="34">
        <v>44096</v>
      </c>
      <c r="B446" s="35">
        <v>2461233</v>
      </c>
      <c r="C446" s="13">
        <v>4491449</v>
      </c>
      <c r="D446" s="36">
        <v>44096</v>
      </c>
      <c r="E446" s="17">
        <v>13638924</v>
      </c>
      <c r="F446" s="18">
        <v>29558079</v>
      </c>
      <c r="G446"/>
    </row>
    <row r="447" spans="1:7" x14ac:dyDescent="0.2">
      <c r="A447" s="34">
        <v>44097</v>
      </c>
      <c r="B447" s="35">
        <v>2102990</v>
      </c>
      <c r="C447" s="13">
        <v>4806760</v>
      </c>
      <c r="D447" s="36">
        <v>44097</v>
      </c>
      <c r="E447" s="17">
        <v>13056395</v>
      </c>
      <c r="F447" s="18">
        <v>29465798</v>
      </c>
      <c r="G447"/>
    </row>
    <row r="448" spans="1:7" x14ac:dyDescent="0.2">
      <c r="A448" s="34">
        <v>44098</v>
      </c>
      <c r="B448" s="35">
        <v>2119362</v>
      </c>
      <c r="C448" s="13">
        <v>5728122</v>
      </c>
      <c r="D448" s="36">
        <v>44098</v>
      </c>
      <c r="E448" s="17">
        <v>12645802</v>
      </c>
      <c r="F448" s="18">
        <v>30417387</v>
      </c>
      <c r="G448"/>
    </row>
    <row r="449" spans="1:8" x14ac:dyDescent="0.2">
      <c r="A449" s="34">
        <v>44099</v>
      </c>
      <c r="B449" s="35">
        <v>2541229</v>
      </c>
      <c r="C449" s="13">
        <v>7876245</v>
      </c>
      <c r="D449" s="36">
        <v>44099</v>
      </c>
      <c r="E449" s="17">
        <v>12453447</v>
      </c>
      <c r="F449" s="18">
        <v>30908015</v>
      </c>
      <c r="G449"/>
    </row>
    <row r="450" spans="1:8" x14ac:dyDescent="0.2">
      <c r="A450" s="34">
        <v>44102</v>
      </c>
      <c r="B450" s="35">
        <v>3079736</v>
      </c>
      <c r="C450" s="13">
        <v>6726366.6000000006</v>
      </c>
      <c r="D450" s="36">
        <v>44102</v>
      </c>
      <c r="E450" s="17">
        <v>12304550</v>
      </c>
      <c r="F450" s="18">
        <v>41175451.399999999</v>
      </c>
      <c r="G450" s="39"/>
      <c r="H450" s="87"/>
    </row>
    <row r="451" spans="1:8" x14ac:dyDescent="0.2">
      <c r="A451" s="34">
        <v>44103</v>
      </c>
      <c r="B451" s="35">
        <v>2634971</v>
      </c>
      <c r="C451" s="13">
        <v>7549923</v>
      </c>
      <c r="D451" s="36">
        <v>44103</v>
      </c>
      <c r="E451" s="17">
        <v>12478288</v>
      </c>
      <c r="F451" s="18">
        <v>41717284.399999999</v>
      </c>
      <c r="G451" s="39"/>
      <c r="H451" s="87"/>
    </row>
    <row r="452" spans="1:8" x14ac:dyDescent="0.2">
      <c r="A452" s="34">
        <v>44104</v>
      </c>
      <c r="B452" s="35">
        <v>3427789</v>
      </c>
      <c r="C452" s="13">
        <v>10956802.5</v>
      </c>
      <c r="D452" s="36">
        <v>44104</v>
      </c>
      <c r="E452" s="17">
        <v>13803087</v>
      </c>
      <c r="F452" s="18">
        <v>44215059.399999999</v>
      </c>
      <c r="G452" s="39"/>
      <c r="H452" s="87"/>
    </row>
    <row r="453" spans="1:8" x14ac:dyDescent="0.2">
      <c r="A453" s="34">
        <v>44105</v>
      </c>
      <c r="B453" s="35">
        <v>3098082</v>
      </c>
      <c r="C453" s="13">
        <v>7768935.2910000002</v>
      </c>
      <c r="D453" s="36">
        <v>44105</v>
      </c>
      <c r="E453" s="17">
        <v>14781807</v>
      </c>
      <c r="F453" s="18">
        <v>43666227.593999997</v>
      </c>
      <c r="G453" s="39"/>
      <c r="H453" s="87"/>
    </row>
    <row r="454" spans="1:8" x14ac:dyDescent="0.2">
      <c r="A454" s="34">
        <v>44106</v>
      </c>
      <c r="B454" s="35">
        <v>2527740</v>
      </c>
      <c r="C454" s="13">
        <v>8313288.2699999996</v>
      </c>
      <c r="D454" s="36">
        <v>44106</v>
      </c>
      <c r="E454" s="17">
        <v>14768318</v>
      </c>
      <c r="F454" s="18">
        <v>41332174.773999996</v>
      </c>
      <c r="G454" s="85"/>
      <c r="H454" s="87"/>
    </row>
    <row r="455" spans="1:8" x14ac:dyDescent="0.2">
      <c r="A455" s="34">
        <v>44109</v>
      </c>
      <c r="B455" s="35">
        <v>3351231</v>
      </c>
      <c r="C455" s="13">
        <v>5875183</v>
      </c>
      <c r="D455" s="36">
        <v>44109</v>
      </c>
      <c r="E455" s="17">
        <v>15039813</v>
      </c>
      <c r="F455" s="18">
        <v>46669113</v>
      </c>
      <c r="G455"/>
      <c r="H455" s="87"/>
    </row>
    <row r="456" spans="1:8" x14ac:dyDescent="0.2">
      <c r="A456" s="34">
        <v>44110</v>
      </c>
      <c r="B456" s="35">
        <v>1924909</v>
      </c>
      <c r="C456" s="13">
        <v>4085568</v>
      </c>
      <c r="D456" s="36">
        <v>44110</v>
      </c>
      <c r="E456" s="17">
        <v>14329751</v>
      </c>
      <c r="F456" s="18">
        <v>41823673</v>
      </c>
      <c r="G456"/>
    </row>
    <row r="457" spans="1:8" x14ac:dyDescent="0.2">
      <c r="A457" s="34">
        <v>44111</v>
      </c>
      <c r="B457" s="35">
        <v>2160794</v>
      </c>
      <c r="C457" s="13">
        <v>3687285</v>
      </c>
      <c r="D457" s="36">
        <v>44111</v>
      </c>
      <c r="E457" s="17">
        <v>13062756</v>
      </c>
      <c r="F457" s="18">
        <v>31812254</v>
      </c>
      <c r="G457"/>
    </row>
    <row r="458" spans="1:8" x14ac:dyDescent="0.2">
      <c r="A458" s="34">
        <v>44112</v>
      </c>
      <c r="B458" s="35">
        <v>1988817</v>
      </c>
      <c r="C458" s="13">
        <v>4080804</v>
      </c>
      <c r="D458" s="36">
        <v>44112</v>
      </c>
      <c r="E458" s="17">
        <v>11953491</v>
      </c>
      <c r="F458" s="18">
        <v>26884304</v>
      </c>
      <c r="G458"/>
    </row>
    <row r="459" spans="1:8" x14ac:dyDescent="0.2">
      <c r="A459" s="34">
        <v>44113</v>
      </c>
      <c r="B459" s="35">
        <v>2446228</v>
      </c>
      <c r="C459" s="13">
        <v>4914731</v>
      </c>
      <c r="D459" s="36">
        <v>44113</v>
      </c>
      <c r="E459" s="17">
        <v>11871979</v>
      </c>
      <c r="F459" s="18">
        <v>22643571</v>
      </c>
      <c r="G459"/>
    </row>
    <row r="460" spans="1:8" x14ac:dyDescent="0.2">
      <c r="A460" s="34">
        <v>44117</v>
      </c>
      <c r="B460" s="35">
        <v>7214667</v>
      </c>
      <c r="C460" s="13">
        <v>6996278</v>
      </c>
      <c r="D460" s="36">
        <v>44117</v>
      </c>
      <c r="E460" s="17">
        <v>15735415</v>
      </c>
      <c r="F460" s="18">
        <v>23764666</v>
      </c>
      <c r="G460"/>
    </row>
    <row r="461" spans="1:8" x14ac:dyDescent="0.2">
      <c r="A461" s="34">
        <v>44118</v>
      </c>
      <c r="B461" s="35">
        <v>2839733</v>
      </c>
      <c r="C461" s="13">
        <v>3753691</v>
      </c>
      <c r="D461" s="36">
        <v>44118</v>
      </c>
      <c r="E461" s="17">
        <v>16650239</v>
      </c>
      <c r="F461" s="18">
        <v>23432789</v>
      </c>
      <c r="G461"/>
    </row>
    <row r="462" spans="1:8" x14ac:dyDescent="0.2">
      <c r="A462" s="34">
        <v>44119</v>
      </c>
      <c r="B462" s="35">
        <v>2799282</v>
      </c>
      <c r="C462" s="13">
        <v>4499219</v>
      </c>
      <c r="D462" s="36">
        <v>44119</v>
      </c>
      <c r="E462" s="17">
        <v>17288727</v>
      </c>
      <c r="F462" s="18">
        <v>24244723</v>
      </c>
      <c r="G462"/>
    </row>
    <row r="463" spans="1:8" x14ac:dyDescent="0.2">
      <c r="A463" s="34">
        <v>44120</v>
      </c>
      <c r="B463" s="35">
        <v>3126233</v>
      </c>
      <c r="C463" s="13">
        <v>4290521</v>
      </c>
      <c r="D463" s="36">
        <v>44120</v>
      </c>
      <c r="E463" s="17">
        <v>18426143</v>
      </c>
      <c r="F463" s="18">
        <v>24454440</v>
      </c>
      <c r="G463"/>
    </row>
    <row r="464" spans="1:8" x14ac:dyDescent="0.2">
      <c r="A464" s="34">
        <v>44123</v>
      </c>
      <c r="B464" s="35">
        <v>2926367</v>
      </c>
      <c r="C464" s="13">
        <v>6288520</v>
      </c>
      <c r="D464" s="36">
        <v>44123</v>
      </c>
      <c r="E464" s="17">
        <v>18906282</v>
      </c>
      <c r="F464" s="18">
        <v>25828229</v>
      </c>
      <c r="G464"/>
    </row>
    <row r="465" spans="1:7" x14ac:dyDescent="0.2">
      <c r="A465" s="34">
        <v>44124</v>
      </c>
      <c r="B465" s="35">
        <v>3335422</v>
      </c>
      <c r="C465" s="13">
        <v>6164410</v>
      </c>
      <c r="D465" s="36">
        <v>44124</v>
      </c>
      <c r="E465" s="17">
        <v>15027037</v>
      </c>
      <c r="F465" s="18">
        <v>24996361</v>
      </c>
      <c r="G465"/>
    </row>
    <row r="466" spans="1:7" x14ac:dyDescent="0.2">
      <c r="A466" s="34">
        <v>44125</v>
      </c>
      <c r="B466" s="35">
        <v>2567783</v>
      </c>
      <c r="C466" s="13">
        <v>4664519</v>
      </c>
      <c r="D466" s="36">
        <v>44125</v>
      </c>
      <c r="E466" s="17">
        <v>14755087</v>
      </c>
      <c r="F466" s="18">
        <v>25907189</v>
      </c>
      <c r="G466"/>
    </row>
    <row r="467" spans="1:7" x14ac:dyDescent="0.2">
      <c r="A467" s="34">
        <v>44126</v>
      </c>
      <c r="B467" s="35">
        <v>2181691</v>
      </c>
      <c r="C467" s="13">
        <v>3691904</v>
      </c>
      <c r="D467" s="36">
        <v>44126</v>
      </c>
      <c r="E467" s="17">
        <v>14137496</v>
      </c>
      <c r="F467" s="18">
        <v>25099874</v>
      </c>
      <c r="G467"/>
    </row>
    <row r="468" spans="1:7" x14ac:dyDescent="0.2">
      <c r="A468" s="34">
        <v>44127</v>
      </c>
      <c r="B468" s="35">
        <v>2328874</v>
      </c>
      <c r="C468" s="13">
        <v>5979151</v>
      </c>
      <c r="D468" s="36">
        <v>44127</v>
      </c>
      <c r="E468" s="17">
        <v>13340137</v>
      </c>
      <c r="F468" s="18">
        <v>26788504</v>
      </c>
      <c r="G468"/>
    </row>
    <row r="469" spans="1:7" x14ac:dyDescent="0.2">
      <c r="A469" s="34">
        <v>44130</v>
      </c>
      <c r="B469" s="35">
        <v>3508497</v>
      </c>
      <c r="C469" s="13">
        <v>6694935</v>
      </c>
      <c r="D469" s="36">
        <v>44130</v>
      </c>
      <c r="E469" s="17">
        <v>13922267</v>
      </c>
      <c r="F469" s="18">
        <v>27194919</v>
      </c>
      <c r="G469"/>
    </row>
    <row r="470" spans="1:7" x14ac:dyDescent="0.2">
      <c r="A470" s="34">
        <v>44131</v>
      </c>
      <c r="B470" s="35">
        <v>2734186</v>
      </c>
      <c r="C470" s="13">
        <v>4767387</v>
      </c>
      <c r="D470" s="36">
        <v>44131</v>
      </c>
      <c r="E470" s="17">
        <v>13321031</v>
      </c>
      <c r="F470" s="18">
        <v>25797896</v>
      </c>
      <c r="G470"/>
    </row>
    <row r="471" spans="1:7" x14ac:dyDescent="0.2">
      <c r="A471" s="34">
        <v>44132</v>
      </c>
      <c r="B471" s="35">
        <v>2188398</v>
      </c>
      <c r="C471" s="13">
        <v>6685804</v>
      </c>
      <c r="D471" s="36">
        <v>44132</v>
      </c>
      <c r="E471" s="17">
        <v>12941646</v>
      </c>
      <c r="F471" s="18">
        <v>27819181</v>
      </c>
      <c r="G471"/>
    </row>
    <row r="472" spans="1:7" x14ac:dyDescent="0.2">
      <c r="A472" s="34">
        <v>44133</v>
      </c>
      <c r="B472" s="35">
        <v>2595957</v>
      </c>
      <c r="C472" s="13">
        <v>5901386</v>
      </c>
      <c r="D472" s="36">
        <v>44133</v>
      </c>
      <c r="E472" s="17">
        <v>13355912</v>
      </c>
      <c r="F472" s="18">
        <v>30028663</v>
      </c>
      <c r="G472"/>
    </row>
    <row r="473" spans="1:7" x14ac:dyDescent="0.2">
      <c r="A473" s="34">
        <v>44134</v>
      </c>
      <c r="B473" s="35">
        <v>2270367</v>
      </c>
      <c r="C473" s="13">
        <v>8671008</v>
      </c>
      <c r="D473" s="36">
        <v>44134</v>
      </c>
      <c r="E473" s="17">
        <v>13297405</v>
      </c>
      <c r="F473" s="18">
        <v>32720520</v>
      </c>
      <c r="G473"/>
    </row>
    <row r="474" spans="1:7" x14ac:dyDescent="0.2">
      <c r="A474" s="34">
        <v>44138</v>
      </c>
      <c r="B474" s="35">
        <v>3164136</v>
      </c>
      <c r="C474" s="13">
        <v>7755424</v>
      </c>
      <c r="D474" s="36">
        <v>44138</v>
      </c>
      <c r="E474" s="17">
        <v>12953044</v>
      </c>
      <c r="F474" s="18">
        <v>33781009</v>
      </c>
      <c r="G474"/>
    </row>
    <row r="475" spans="1:7" x14ac:dyDescent="0.2">
      <c r="A475" s="34">
        <v>44139</v>
      </c>
      <c r="B475" s="35">
        <v>2462426</v>
      </c>
      <c r="C475" s="13">
        <v>4151410</v>
      </c>
      <c r="D475" s="36">
        <v>44139</v>
      </c>
      <c r="E475" s="17">
        <v>12681284</v>
      </c>
      <c r="F475" s="18">
        <v>33165032</v>
      </c>
      <c r="G475"/>
    </row>
    <row r="476" spans="1:7" x14ac:dyDescent="0.2">
      <c r="A476" s="34">
        <v>44140</v>
      </c>
      <c r="B476" s="35">
        <v>2577164</v>
      </c>
      <c r="C476" s="13">
        <v>4814210</v>
      </c>
      <c r="D476" s="36">
        <v>44140</v>
      </c>
      <c r="E476" s="17">
        <v>13070050</v>
      </c>
      <c r="F476" s="18">
        <v>31293438</v>
      </c>
      <c r="G476"/>
    </row>
    <row r="477" spans="1:7" x14ac:dyDescent="0.2">
      <c r="A477" s="34">
        <v>44141</v>
      </c>
      <c r="B477" s="35">
        <v>2155700</v>
      </c>
      <c r="C477" s="13">
        <v>4821921</v>
      </c>
      <c r="D477" s="36">
        <v>44141</v>
      </c>
      <c r="E477" s="17">
        <v>12629793</v>
      </c>
      <c r="F477" s="18">
        <v>30213973</v>
      </c>
      <c r="G477"/>
    </row>
    <row r="478" spans="1:7" x14ac:dyDescent="0.2">
      <c r="A478" s="34">
        <v>44144</v>
      </c>
      <c r="B478" s="35">
        <v>3905726</v>
      </c>
      <c r="C478" s="13">
        <v>5694703</v>
      </c>
      <c r="D478" s="36">
        <v>44144</v>
      </c>
      <c r="E478" s="17">
        <v>14265152</v>
      </c>
      <c r="F478" s="18">
        <v>27237668</v>
      </c>
      <c r="G478"/>
    </row>
    <row r="479" spans="1:7" x14ac:dyDescent="0.2">
      <c r="A479" s="34">
        <v>44145</v>
      </c>
      <c r="B479" s="35">
        <v>3985632</v>
      </c>
      <c r="C479" s="13">
        <v>5673430</v>
      </c>
      <c r="D479" s="36">
        <v>44145</v>
      </c>
      <c r="E479" s="17">
        <v>15086648</v>
      </c>
      <c r="F479" s="18">
        <v>25155674</v>
      </c>
      <c r="G479"/>
    </row>
    <row r="480" spans="1:7" x14ac:dyDescent="0.2">
      <c r="A480" s="34">
        <v>44146</v>
      </c>
      <c r="B480" s="35">
        <v>2388583</v>
      </c>
      <c r="C480" s="13">
        <v>4456307</v>
      </c>
      <c r="D480" s="36">
        <v>44146</v>
      </c>
      <c r="E480" s="17">
        <v>15012805</v>
      </c>
      <c r="F480" s="18">
        <v>25460571</v>
      </c>
      <c r="G480"/>
    </row>
    <row r="481" spans="1:7" x14ac:dyDescent="0.2">
      <c r="A481" s="34">
        <v>44147</v>
      </c>
      <c r="B481" s="35">
        <v>2968514</v>
      </c>
      <c r="C481" s="13">
        <v>6443427</v>
      </c>
      <c r="D481" s="36">
        <v>44147</v>
      </c>
      <c r="E481" s="17">
        <v>15404155</v>
      </c>
      <c r="F481" s="18">
        <v>27089788</v>
      </c>
      <c r="G481"/>
    </row>
    <row r="482" spans="1:7" x14ac:dyDescent="0.2">
      <c r="A482" s="34">
        <v>44148</v>
      </c>
      <c r="B482" s="35">
        <v>2130338</v>
      </c>
      <c r="C482" s="13">
        <v>4778378</v>
      </c>
      <c r="D482" s="36">
        <v>44148</v>
      </c>
      <c r="E482" s="17">
        <v>15378793</v>
      </c>
      <c r="F482" s="18">
        <v>27046245</v>
      </c>
      <c r="G482"/>
    </row>
    <row r="483" spans="1:7" x14ac:dyDescent="0.2">
      <c r="A483" s="34">
        <v>44151</v>
      </c>
      <c r="B483" s="35">
        <v>3808812</v>
      </c>
      <c r="C483" s="13">
        <v>5239930</v>
      </c>
      <c r="D483" s="36">
        <v>44151</v>
      </c>
      <c r="E483" s="17">
        <v>15281879</v>
      </c>
      <c r="F483" s="18">
        <v>26591472</v>
      </c>
      <c r="G483"/>
    </row>
    <row r="484" spans="1:7" x14ac:dyDescent="0.2">
      <c r="A484" s="34">
        <v>44152</v>
      </c>
      <c r="B484" s="35">
        <v>3025307</v>
      </c>
      <c r="C484" s="13">
        <v>4108586</v>
      </c>
      <c r="D484" s="36">
        <v>44152</v>
      </c>
      <c r="E484" s="17">
        <v>14321554</v>
      </c>
      <c r="F484" s="18">
        <v>25026628</v>
      </c>
      <c r="G484"/>
    </row>
    <row r="485" spans="1:7" x14ac:dyDescent="0.2">
      <c r="A485" s="34">
        <v>44153</v>
      </c>
      <c r="B485" s="35">
        <v>2887032</v>
      </c>
      <c r="C485" s="13">
        <v>5215567</v>
      </c>
      <c r="D485" s="36">
        <v>44153</v>
      </c>
      <c r="E485" s="17">
        <v>14820003</v>
      </c>
      <c r="F485" s="18">
        <v>25785888</v>
      </c>
      <c r="G485"/>
    </row>
    <row r="486" spans="1:7" x14ac:dyDescent="0.2">
      <c r="A486" s="34">
        <v>44154</v>
      </c>
      <c r="B486" s="35">
        <v>2397742</v>
      </c>
      <c r="C486" s="13">
        <v>5894160</v>
      </c>
      <c r="D486" s="36">
        <v>44154</v>
      </c>
      <c r="E486" s="17">
        <v>14249231</v>
      </c>
      <c r="F486" s="18">
        <v>25236621</v>
      </c>
      <c r="G486"/>
    </row>
    <row r="487" spans="1:7" x14ac:dyDescent="0.2">
      <c r="A487" s="34">
        <v>44155</v>
      </c>
      <c r="B487" s="35">
        <v>2416154</v>
      </c>
      <c r="C487" s="13">
        <v>4950250</v>
      </c>
      <c r="D487" s="36">
        <v>44155</v>
      </c>
      <c r="E487" s="17">
        <v>14535047</v>
      </c>
      <c r="F487" s="18">
        <v>25408493</v>
      </c>
      <c r="G487"/>
    </row>
    <row r="488" spans="1:7" x14ac:dyDescent="0.2">
      <c r="A488" s="34">
        <v>44158</v>
      </c>
      <c r="B488" s="35">
        <v>3964163</v>
      </c>
      <c r="C488" s="13">
        <v>6146392</v>
      </c>
      <c r="D488" s="36">
        <v>44158</v>
      </c>
      <c r="E488" s="17">
        <v>14690398</v>
      </c>
      <c r="F488" s="18">
        <v>26314955</v>
      </c>
      <c r="G488"/>
    </row>
    <row r="489" spans="1:7" x14ac:dyDescent="0.2">
      <c r="A489" s="34">
        <v>44159</v>
      </c>
      <c r="B489" s="35">
        <v>2520698</v>
      </c>
      <c r="C489" s="13">
        <v>5355871</v>
      </c>
      <c r="D489" s="36">
        <v>44159</v>
      </c>
      <c r="E489" s="17">
        <v>14185789</v>
      </c>
      <c r="F489" s="18">
        <v>27562240</v>
      </c>
      <c r="G489"/>
    </row>
    <row r="490" spans="1:7" x14ac:dyDescent="0.2">
      <c r="A490" s="34">
        <v>44160</v>
      </c>
      <c r="B490" s="35">
        <v>4091385</v>
      </c>
      <c r="C490" s="13">
        <v>5900153</v>
      </c>
      <c r="D490" s="36">
        <v>44160</v>
      </c>
      <c r="E490" s="17">
        <v>15390142</v>
      </c>
      <c r="F490" s="18">
        <v>28246826</v>
      </c>
      <c r="G490"/>
    </row>
    <row r="491" spans="1:7" x14ac:dyDescent="0.2">
      <c r="A491" s="34">
        <v>44161</v>
      </c>
      <c r="B491" s="35">
        <v>5511697</v>
      </c>
      <c r="C491" s="13">
        <v>17443815</v>
      </c>
      <c r="D491" s="36">
        <v>44161</v>
      </c>
      <c r="E491" s="17">
        <v>18504097</v>
      </c>
      <c r="F491" s="18">
        <v>39796481</v>
      </c>
      <c r="G491"/>
    </row>
    <row r="492" spans="1:7" x14ac:dyDescent="0.2">
      <c r="A492" s="34">
        <v>44162</v>
      </c>
      <c r="B492" s="35">
        <v>2144085</v>
      </c>
      <c r="C492" s="13">
        <v>6977577</v>
      </c>
      <c r="D492" s="36">
        <v>44162</v>
      </c>
      <c r="E492" s="17">
        <v>18232028</v>
      </c>
      <c r="F492" s="18">
        <v>41823808</v>
      </c>
      <c r="G492"/>
    </row>
  </sheetData>
  <mergeCells count="3">
    <mergeCell ref="X2:Z2"/>
    <mergeCell ref="X59:Z59"/>
    <mergeCell ref="X116:Z116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3"/>
  <sheetViews>
    <sheetView showGridLines="0" workbookViewId="0">
      <pane ySplit="8" topLeftCell="A9" activePane="bottomLeft" state="frozen"/>
      <selection pane="bottomLeft" activeCell="C19" sqref="C19"/>
    </sheetView>
  </sheetViews>
  <sheetFormatPr defaultColWidth="8.85546875" defaultRowHeight="12.75" x14ac:dyDescent="0.2"/>
  <cols>
    <col min="1" max="5" width="15.5703125" style="42" customWidth="1"/>
    <col min="6" max="6" width="14.5703125" style="42" customWidth="1"/>
    <col min="7" max="7" width="12.85546875" style="42" customWidth="1"/>
    <col min="8" max="8" width="12.42578125" style="42" customWidth="1"/>
    <col min="9" max="17" width="15.5703125" style="42" customWidth="1"/>
    <col min="18" max="18" width="8.42578125" style="42" customWidth="1"/>
    <col min="19" max="20" width="10.42578125" style="42" bestFit="1" customWidth="1"/>
    <col min="21" max="21" width="13.5703125" style="42" bestFit="1" customWidth="1"/>
    <col min="22" max="22" width="12.5703125" style="42" bestFit="1" customWidth="1"/>
    <col min="23" max="23" width="13.5703125" style="42" bestFit="1" customWidth="1"/>
    <col min="24" max="25" width="11.42578125" style="42" bestFit="1" customWidth="1"/>
    <col min="26" max="16384" width="8.85546875" style="42"/>
  </cols>
  <sheetData>
    <row r="1" spans="1:25" x14ac:dyDescent="0.2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">
      <c r="A2" s="89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x14ac:dyDescent="0.2">
      <c r="A6" s="103" t="s">
        <v>2</v>
      </c>
      <c r="B6" s="103"/>
      <c r="C6" s="103"/>
      <c r="D6" s="103"/>
      <c r="E6" s="103"/>
      <c r="F6" s="103"/>
      <c r="G6" s="103"/>
      <c r="H6" s="103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104" t="s">
        <v>4</v>
      </c>
      <c r="S6" s="104"/>
      <c r="T6" s="104"/>
      <c r="U6" s="104"/>
      <c r="V6" s="104"/>
      <c r="W6" s="104"/>
      <c r="X6" s="104"/>
      <c r="Y6" s="104"/>
    </row>
    <row r="7" spans="1:25" x14ac:dyDescent="0.2">
      <c r="A7" s="47" t="s">
        <v>5</v>
      </c>
      <c r="B7" s="105" t="s">
        <v>6</v>
      </c>
      <c r="C7" s="105"/>
      <c r="D7" s="105"/>
      <c r="E7" s="106" t="s">
        <v>7</v>
      </c>
      <c r="F7" s="105"/>
      <c r="G7" s="105"/>
      <c r="H7" s="107"/>
      <c r="I7" s="48" t="s">
        <v>5</v>
      </c>
      <c r="J7" s="108" t="s">
        <v>6</v>
      </c>
      <c r="K7" s="108"/>
      <c r="L7" s="108"/>
      <c r="M7" s="109" t="s">
        <v>7</v>
      </c>
      <c r="N7" s="108"/>
      <c r="O7" s="108"/>
      <c r="P7" s="110"/>
      <c r="Q7" s="49" t="s">
        <v>19</v>
      </c>
      <c r="R7" s="49" t="s">
        <v>8</v>
      </c>
      <c r="S7" s="111" t="s">
        <v>6</v>
      </c>
      <c r="T7" s="111"/>
      <c r="U7" s="111"/>
      <c r="V7" s="112" t="s">
        <v>7</v>
      </c>
      <c r="W7" s="111"/>
      <c r="X7" s="111"/>
      <c r="Y7" s="113"/>
    </row>
    <row r="8" spans="1:25" ht="24" x14ac:dyDescent="0.2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37">
        <v>44092</v>
      </c>
      <c r="R98" s="38">
        <v>202038</v>
      </c>
      <c r="S98" s="83">
        <v>5016265</v>
      </c>
      <c r="T98" s="83">
        <v>2775447</v>
      </c>
      <c r="U98" s="83">
        <v>2708041</v>
      </c>
      <c r="V98" s="83">
        <v>7784498</v>
      </c>
      <c r="W98" s="83">
        <v>46742</v>
      </c>
      <c r="X98" s="83">
        <v>7917280</v>
      </c>
      <c r="Y98" s="16">
        <v>1482080</v>
      </c>
    </row>
    <row r="99" spans="1:25" x14ac:dyDescent="0.2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37">
        <v>44099</v>
      </c>
      <c r="R99" s="38">
        <v>202039</v>
      </c>
      <c r="S99" s="83">
        <v>4156445</v>
      </c>
      <c r="T99" s="83">
        <v>2932650</v>
      </c>
      <c r="U99" s="83">
        <v>2460458</v>
      </c>
      <c r="V99" s="83">
        <v>9202022</v>
      </c>
      <c r="W99" s="83">
        <v>197233</v>
      </c>
      <c r="X99" s="83">
        <v>8184753</v>
      </c>
      <c r="Y99" s="16">
        <v>1612294</v>
      </c>
    </row>
    <row r="100" spans="1:25" x14ac:dyDescent="0.2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37">
        <v>44106</v>
      </c>
      <c r="R100" s="38">
        <v>202040</v>
      </c>
      <c r="S100" s="83">
        <v>4442100</v>
      </c>
      <c r="T100" s="83">
        <v>3370250</v>
      </c>
      <c r="U100" s="83">
        <v>4340743</v>
      </c>
      <c r="V100" s="83">
        <v>12790810.579999998</v>
      </c>
      <c r="W100" s="83">
        <v>1079295</v>
      </c>
      <c r="X100" s="83">
        <v>11389027</v>
      </c>
      <c r="Y100" s="16">
        <v>2285738</v>
      </c>
    </row>
    <row r="101" spans="1:25" x14ac:dyDescent="0.2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37">
        <v>44113</v>
      </c>
      <c r="R101" s="38">
        <v>202041</v>
      </c>
      <c r="S101" s="83">
        <v>4307300</v>
      </c>
      <c r="T101" s="83">
        <v>2495488</v>
      </c>
      <c r="U101" s="83">
        <v>2171560</v>
      </c>
      <c r="V101" s="83">
        <v>4528860</v>
      </c>
      <c r="W101" s="83">
        <v>158910</v>
      </c>
      <c r="X101" s="83">
        <v>7102687</v>
      </c>
      <c r="Y101" s="16">
        <v>988584</v>
      </c>
    </row>
    <row r="102" spans="1:25" x14ac:dyDescent="0.2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37">
        <v>44120</v>
      </c>
      <c r="R102" s="38">
        <v>202042</v>
      </c>
      <c r="S102" s="83">
        <v>7946384</v>
      </c>
      <c r="T102" s="83">
        <v>2736910</v>
      </c>
      <c r="U102" s="83">
        <v>2381104</v>
      </c>
      <c r="V102" s="83">
        <v>3761289</v>
      </c>
      <c r="W102" s="83">
        <v>195969</v>
      </c>
      <c r="X102" s="83">
        <v>7988392</v>
      </c>
      <c r="Y102" s="16">
        <v>1376785</v>
      </c>
    </row>
    <row r="103" spans="1:25" x14ac:dyDescent="0.2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37">
        <v>44127</v>
      </c>
      <c r="R103" s="38">
        <v>202043</v>
      </c>
      <c r="S103" s="83">
        <v>5016701</v>
      </c>
      <c r="T103" s="83">
        <v>2929692</v>
      </c>
      <c r="U103" s="83">
        <v>2349323</v>
      </c>
      <c r="V103" s="83">
        <v>5353175</v>
      </c>
      <c r="W103" s="83">
        <v>364997</v>
      </c>
      <c r="X103" s="83">
        <v>8019920</v>
      </c>
      <c r="Y103" s="16">
        <v>1454108</v>
      </c>
    </row>
    <row r="104" spans="1:25" x14ac:dyDescent="0.2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37">
        <v>44134</v>
      </c>
      <c r="R104" s="38">
        <v>202044</v>
      </c>
      <c r="S104" s="83">
        <v>4963561</v>
      </c>
      <c r="T104" s="83">
        <v>3359385</v>
      </c>
      <c r="U104" s="83">
        <v>2446445</v>
      </c>
      <c r="V104" s="83">
        <v>8022300</v>
      </c>
      <c r="W104" s="83">
        <v>430334</v>
      </c>
      <c r="X104" s="83">
        <v>9472866</v>
      </c>
      <c r="Y104" s="16">
        <v>2060440</v>
      </c>
    </row>
    <row r="105" spans="1:25" x14ac:dyDescent="0.2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37">
        <v>44141</v>
      </c>
      <c r="R105" s="38">
        <v>202045</v>
      </c>
      <c r="S105" s="83">
        <v>4663740</v>
      </c>
      <c r="T105" s="83">
        <v>3027443</v>
      </c>
      <c r="U105" s="83">
        <v>2331819</v>
      </c>
      <c r="V105" s="83">
        <v>6090726</v>
      </c>
      <c r="W105" s="83">
        <v>116001</v>
      </c>
      <c r="X105" s="83">
        <v>9535262</v>
      </c>
      <c r="Y105" s="16">
        <v>2040344</v>
      </c>
    </row>
    <row r="106" spans="1:25" x14ac:dyDescent="0.2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37">
        <v>44148</v>
      </c>
      <c r="R106" s="38">
        <v>202046</v>
      </c>
      <c r="S106" s="83">
        <v>5402844</v>
      </c>
      <c r="T106" s="83">
        <v>2930489</v>
      </c>
      <c r="U106" s="83">
        <v>2398234</v>
      </c>
      <c r="V106" s="83">
        <v>7854747</v>
      </c>
      <c r="W106" s="83">
        <v>278460</v>
      </c>
      <c r="X106" s="83">
        <v>7700376</v>
      </c>
      <c r="Y106" s="16">
        <v>1622525</v>
      </c>
    </row>
    <row r="107" spans="1:25" x14ac:dyDescent="0.2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37">
        <v>44155</v>
      </c>
      <c r="R107" s="38">
        <v>202047</v>
      </c>
      <c r="S107" s="83">
        <v>5671747</v>
      </c>
      <c r="T107" s="83">
        <v>2908932</v>
      </c>
      <c r="U107" s="83">
        <v>2029184</v>
      </c>
      <c r="V107" s="83">
        <v>4767344</v>
      </c>
      <c r="W107" s="83">
        <v>147726</v>
      </c>
      <c r="X107" s="83">
        <v>7950361</v>
      </c>
      <c r="Y107" s="16">
        <v>1615997</v>
      </c>
    </row>
    <row r="108" spans="1:25" x14ac:dyDescent="0.2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37">
        <v>44162</v>
      </c>
      <c r="R108" s="38">
        <v>202048</v>
      </c>
      <c r="S108" s="83">
        <v>5377388</v>
      </c>
      <c r="T108" s="83">
        <v>3708461</v>
      </c>
      <c r="U108" s="83">
        <v>4271483</v>
      </c>
      <c r="V108" s="83">
        <v>17612862</v>
      </c>
      <c r="W108" s="83">
        <v>315092</v>
      </c>
      <c r="X108" s="83">
        <v>10485823</v>
      </c>
      <c r="Y108" s="16">
        <v>1216237</v>
      </c>
    </row>
    <row r="109" spans="1:25" x14ac:dyDescent="0.2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  <row r="441" spans="1:16" x14ac:dyDescent="0.2">
      <c r="A441" s="34">
        <v>44088</v>
      </c>
      <c r="B441" s="35">
        <v>811525</v>
      </c>
      <c r="C441" s="35">
        <v>613719</v>
      </c>
      <c r="D441" s="35">
        <v>560554</v>
      </c>
      <c r="E441" s="81">
        <v>1558659</v>
      </c>
      <c r="F441" s="35">
        <v>5490</v>
      </c>
      <c r="G441" s="35">
        <v>1678378</v>
      </c>
      <c r="H441" s="13">
        <v>196369</v>
      </c>
      <c r="I441" s="36">
        <v>44088</v>
      </c>
      <c r="J441" s="17">
        <v>4969376</v>
      </c>
      <c r="K441" s="17">
        <v>2671377</v>
      </c>
      <c r="L441" s="17">
        <v>2976119</v>
      </c>
      <c r="M441" s="82">
        <v>7736411</v>
      </c>
      <c r="N441" s="17">
        <v>239251</v>
      </c>
      <c r="O441" s="17">
        <v>8034604</v>
      </c>
      <c r="P441" s="18">
        <v>1590071</v>
      </c>
    </row>
    <row r="442" spans="1:16" x14ac:dyDescent="0.2">
      <c r="A442" s="34">
        <v>44089</v>
      </c>
      <c r="B442" s="35">
        <v>1202585</v>
      </c>
      <c r="C442" s="35">
        <v>550546</v>
      </c>
      <c r="D442" s="35">
        <v>646199</v>
      </c>
      <c r="E442" s="81">
        <v>1141399</v>
      </c>
      <c r="F442" s="35">
        <v>10100</v>
      </c>
      <c r="G442" s="35">
        <v>1465125</v>
      </c>
      <c r="H442" s="13">
        <v>363159</v>
      </c>
      <c r="I442" s="36">
        <v>44089</v>
      </c>
      <c r="J442" s="17">
        <v>4960384</v>
      </c>
      <c r="K442" s="17">
        <v>2657785</v>
      </c>
      <c r="L442" s="17">
        <v>2775532</v>
      </c>
      <c r="M442" s="82">
        <v>7167208</v>
      </c>
      <c r="N442" s="17">
        <v>222530</v>
      </c>
      <c r="O442" s="17">
        <v>7565219</v>
      </c>
      <c r="P442" s="18">
        <v>1410980</v>
      </c>
    </row>
    <row r="443" spans="1:16" x14ac:dyDescent="0.2">
      <c r="A443" s="34">
        <v>44090</v>
      </c>
      <c r="B443" s="35">
        <v>859457</v>
      </c>
      <c r="C443" s="35">
        <v>544894</v>
      </c>
      <c r="D443" s="35">
        <v>598649</v>
      </c>
      <c r="E443" s="81">
        <v>1140716</v>
      </c>
      <c r="F443" s="35">
        <v>15000</v>
      </c>
      <c r="G443" s="35">
        <v>1586750</v>
      </c>
      <c r="H443" s="13">
        <v>281012</v>
      </c>
      <c r="I443" s="36">
        <v>44090</v>
      </c>
      <c r="J443" s="17">
        <v>4896880</v>
      </c>
      <c r="K443" s="17">
        <v>2718373</v>
      </c>
      <c r="L443" s="17">
        <v>2873150</v>
      </c>
      <c r="M443" s="82">
        <v>6366832</v>
      </c>
      <c r="N443" s="17">
        <v>182096</v>
      </c>
      <c r="O443" s="17">
        <v>7749543</v>
      </c>
      <c r="P443" s="18">
        <v>1509513</v>
      </c>
    </row>
    <row r="444" spans="1:16" x14ac:dyDescent="0.2">
      <c r="A444" s="34">
        <v>44091</v>
      </c>
      <c r="B444" s="35">
        <v>1154675</v>
      </c>
      <c r="C444" s="35">
        <v>521706</v>
      </c>
      <c r="D444" s="35">
        <v>441630</v>
      </c>
      <c r="E444" s="81">
        <v>1081356</v>
      </c>
      <c r="F444" s="35">
        <v>12000</v>
      </c>
      <c r="G444" s="35">
        <v>1453013</v>
      </c>
      <c r="H444" s="13">
        <v>230633</v>
      </c>
      <c r="I444" s="36">
        <v>44091</v>
      </c>
      <c r="J444" s="17">
        <v>5050167</v>
      </c>
      <c r="K444" s="17">
        <v>2743152</v>
      </c>
      <c r="L444" s="17">
        <v>2791922</v>
      </c>
      <c r="M444" s="82">
        <v>6289944</v>
      </c>
      <c r="N444" s="17">
        <v>73246</v>
      </c>
      <c r="O444" s="17">
        <v>7565961</v>
      </c>
      <c r="P444" s="18">
        <v>1377067</v>
      </c>
    </row>
    <row r="445" spans="1:16" x14ac:dyDescent="0.2">
      <c r="A445" s="34">
        <v>44092</v>
      </c>
      <c r="B445" s="35">
        <v>988023</v>
      </c>
      <c r="C445" s="35">
        <v>544582</v>
      </c>
      <c r="D445" s="35">
        <v>461009</v>
      </c>
      <c r="E445" s="81">
        <v>2862368</v>
      </c>
      <c r="F445" s="35">
        <v>4152</v>
      </c>
      <c r="G445" s="35">
        <v>1734014</v>
      </c>
      <c r="H445" s="13">
        <v>410907</v>
      </c>
      <c r="I445" s="36">
        <v>44092</v>
      </c>
      <c r="J445" s="17">
        <v>5016265</v>
      </c>
      <c r="K445" s="17">
        <v>2775447</v>
      </c>
      <c r="L445" s="17">
        <v>2708041</v>
      </c>
      <c r="M445" s="82">
        <v>7784498</v>
      </c>
      <c r="N445" s="17">
        <v>46742</v>
      </c>
      <c r="O445" s="17">
        <v>7917280</v>
      </c>
      <c r="P445" s="18">
        <v>1482080</v>
      </c>
    </row>
    <row r="446" spans="1:16" x14ac:dyDescent="0.2">
      <c r="A446" s="34">
        <v>44095</v>
      </c>
      <c r="B446" s="35">
        <v>1048409</v>
      </c>
      <c r="C446" s="35">
        <v>641732</v>
      </c>
      <c r="D446" s="35">
        <v>497052</v>
      </c>
      <c r="E446" s="81">
        <v>1922091</v>
      </c>
      <c r="F446" s="35">
        <v>23480</v>
      </c>
      <c r="G446" s="35">
        <v>2193800</v>
      </c>
      <c r="H446" s="13">
        <v>598495</v>
      </c>
      <c r="I446" s="36">
        <v>44095</v>
      </c>
      <c r="J446" s="17">
        <v>5253149</v>
      </c>
      <c r="K446" s="17">
        <v>2803460</v>
      </c>
      <c r="L446" s="17">
        <v>2644539</v>
      </c>
      <c r="M446" s="82">
        <v>8147930</v>
      </c>
      <c r="N446" s="17">
        <v>64732</v>
      </c>
      <c r="O446" s="17">
        <v>8432702</v>
      </c>
      <c r="P446" s="18">
        <v>1884206</v>
      </c>
    </row>
    <row r="447" spans="1:16" x14ac:dyDescent="0.2">
      <c r="A447" s="34">
        <v>44096</v>
      </c>
      <c r="B447" s="35">
        <v>813554</v>
      </c>
      <c r="C447" s="35">
        <v>590438</v>
      </c>
      <c r="D447" s="35">
        <v>400775</v>
      </c>
      <c r="E447" s="81">
        <v>1463567</v>
      </c>
      <c r="F447" s="35">
        <v>42800</v>
      </c>
      <c r="G447" s="35">
        <v>1169814</v>
      </c>
      <c r="H447" s="13">
        <v>271575</v>
      </c>
      <c r="I447" s="36">
        <v>44096</v>
      </c>
      <c r="J447" s="17">
        <v>4864118</v>
      </c>
      <c r="K447" s="17">
        <v>2843352</v>
      </c>
      <c r="L447" s="17">
        <v>2399115</v>
      </c>
      <c r="M447" s="82">
        <v>8470098</v>
      </c>
      <c r="N447" s="17">
        <v>97432</v>
      </c>
      <c r="O447" s="17">
        <v>8137391</v>
      </c>
      <c r="P447" s="18">
        <v>1792622</v>
      </c>
    </row>
    <row r="448" spans="1:16" x14ac:dyDescent="0.2">
      <c r="A448" s="34">
        <v>44097</v>
      </c>
      <c r="B448" s="35">
        <v>744714</v>
      </c>
      <c r="C448" s="35">
        <v>550724</v>
      </c>
      <c r="D448" s="35">
        <v>616295</v>
      </c>
      <c r="E448" s="81">
        <v>1456016</v>
      </c>
      <c r="F448" s="35">
        <v>14000</v>
      </c>
      <c r="G448" s="35">
        <v>1382610</v>
      </c>
      <c r="H448" s="13">
        <v>225338</v>
      </c>
      <c r="I448" s="36">
        <v>44097</v>
      </c>
      <c r="J448" s="17">
        <v>4749375</v>
      </c>
      <c r="K448" s="17">
        <v>2849182</v>
      </c>
      <c r="L448" s="17">
        <v>2416761</v>
      </c>
      <c r="M448" s="82">
        <v>8785398</v>
      </c>
      <c r="N448" s="17">
        <v>96432</v>
      </c>
      <c r="O448" s="17">
        <v>7933251</v>
      </c>
      <c r="P448" s="18">
        <v>1736948</v>
      </c>
    </row>
    <row r="449" spans="1:16" x14ac:dyDescent="0.2">
      <c r="A449" s="34">
        <v>44098</v>
      </c>
      <c r="B449" s="35">
        <v>860227</v>
      </c>
      <c r="C449" s="35">
        <v>551362</v>
      </c>
      <c r="D449" s="35">
        <v>434078</v>
      </c>
      <c r="E449" s="81">
        <v>1437172</v>
      </c>
      <c r="F449" s="35">
        <v>52000</v>
      </c>
      <c r="G449" s="35">
        <v>1576148</v>
      </c>
      <c r="H449" s="13">
        <v>224093</v>
      </c>
      <c r="I449" s="36">
        <v>44098</v>
      </c>
      <c r="J449" s="17">
        <v>4454927</v>
      </c>
      <c r="K449" s="17">
        <v>2878838</v>
      </c>
      <c r="L449" s="17">
        <v>2409209</v>
      </c>
      <c r="M449" s="82">
        <v>9141214</v>
      </c>
      <c r="N449" s="17">
        <v>136432</v>
      </c>
      <c r="O449" s="17">
        <v>8056386</v>
      </c>
      <c r="P449" s="18">
        <v>1730408</v>
      </c>
    </row>
    <row r="450" spans="1:16" x14ac:dyDescent="0.2">
      <c r="A450" s="34">
        <v>44099</v>
      </c>
      <c r="B450" s="35">
        <v>689541</v>
      </c>
      <c r="C450" s="35">
        <v>598394</v>
      </c>
      <c r="D450" s="35">
        <v>512258</v>
      </c>
      <c r="E450" s="81">
        <v>2923176</v>
      </c>
      <c r="F450" s="35">
        <v>64953</v>
      </c>
      <c r="G450" s="35">
        <v>1862381</v>
      </c>
      <c r="H450" s="13">
        <v>292793</v>
      </c>
      <c r="I450" s="36">
        <v>44099</v>
      </c>
      <c r="J450" s="17">
        <v>4156445</v>
      </c>
      <c r="K450" s="17">
        <v>2932650</v>
      </c>
      <c r="L450" s="17">
        <v>2460458</v>
      </c>
      <c r="M450" s="82">
        <v>9202022</v>
      </c>
      <c r="N450" s="17">
        <v>197233</v>
      </c>
      <c r="O450" s="17">
        <v>8184753</v>
      </c>
      <c r="P450" s="18">
        <v>1612294</v>
      </c>
    </row>
    <row r="451" spans="1:16" x14ac:dyDescent="0.2">
      <c r="A451" s="34">
        <v>44102</v>
      </c>
      <c r="B451" s="35">
        <v>929719</v>
      </c>
      <c r="C451" s="35">
        <v>729465</v>
      </c>
      <c r="D451" s="35">
        <v>668211</v>
      </c>
      <c r="E451" s="81">
        <v>1413461.4</v>
      </c>
      <c r="F451" s="35">
        <v>18267</v>
      </c>
      <c r="G451" s="35">
        <v>2867592</v>
      </c>
      <c r="H451" s="13">
        <v>184924</v>
      </c>
      <c r="I451" s="36">
        <v>44102</v>
      </c>
      <c r="J451" s="17">
        <v>4037755</v>
      </c>
      <c r="K451" s="17">
        <v>3020383</v>
      </c>
      <c r="L451" s="17">
        <v>2631617</v>
      </c>
      <c r="M451" s="82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">
      <c r="A452" s="34">
        <v>44103</v>
      </c>
      <c r="B452" s="35">
        <v>999643</v>
      </c>
      <c r="C452" s="35">
        <v>651066</v>
      </c>
      <c r="D452" s="35">
        <v>538589</v>
      </c>
      <c r="E452" s="81">
        <v>1765914</v>
      </c>
      <c r="F452" s="35">
        <v>50630</v>
      </c>
      <c r="G452" s="35">
        <v>2858886</v>
      </c>
      <c r="H452" s="13">
        <v>357852</v>
      </c>
      <c r="I452" s="36">
        <v>44103</v>
      </c>
      <c r="J452" s="17">
        <v>4223844</v>
      </c>
      <c r="K452" s="17">
        <v>3081011</v>
      </c>
      <c r="L452" s="17">
        <v>2769431</v>
      </c>
      <c r="M452" s="82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">
      <c r="A453" s="34">
        <v>44104</v>
      </c>
      <c r="B453" s="35">
        <v>939462</v>
      </c>
      <c r="C453" s="35">
        <v>750634</v>
      </c>
      <c r="D453" s="35">
        <v>1503237</v>
      </c>
      <c r="E453" s="81">
        <v>2873526</v>
      </c>
      <c r="F453" s="35">
        <v>22575</v>
      </c>
      <c r="G453" s="35">
        <v>3397971</v>
      </c>
      <c r="H453" s="13">
        <v>1010463</v>
      </c>
      <c r="I453" s="36">
        <v>44104</v>
      </c>
      <c r="J453" s="17">
        <v>4418592</v>
      </c>
      <c r="K453" s="17">
        <v>3280921</v>
      </c>
      <c r="L453" s="17">
        <v>3656373</v>
      </c>
      <c r="M453" s="82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">
      <c r="A454" s="34">
        <v>44105</v>
      </c>
      <c r="B454" s="35">
        <v>894471</v>
      </c>
      <c r="C454" s="35">
        <v>644946</v>
      </c>
      <c r="D454" s="35">
        <v>832075</v>
      </c>
      <c r="E454" s="81">
        <v>3390094.1940000001</v>
      </c>
      <c r="F454" s="35">
        <v>465123</v>
      </c>
      <c r="G454" s="35">
        <v>1177162</v>
      </c>
      <c r="H454" s="13">
        <v>146911</v>
      </c>
      <c r="I454" s="36">
        <v>44105</v>
      </c>
      <c r="J454" s="17">
        <v>4452836</v>
      </c>
      <c r="K454" s="17">
        <v>3374505</v>
      </c>
      <c r="L454" s="17">
        <v>4054370</v>
      </c>
      <c r="M454" s="82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">
      <c r="A455" s="34">
        <v>44106</v>
      </c>
      <c r="B455" s="35">
        <v>678805</v>
      </c>
      <c r="C455" s="35">
        <v>594139</v>
      </c>
      <c r="D455" s="35">
        <v>798631</v>
      </c>
      <c r="E455" s="81">
        <v>3346488.18</v>
      </c>
      <c r="F455" s="35">
        <v>522700</v>
      </c>
      <c r="G455" s="35">
        <v>1087416</v>
      </c>
      <c r="H455" s="13">
        <v>585588</v>
      </c>
      <c r="I455" s="36">
        <v>44106</v>
      </c>
      <c r="J455" s="17">
        <v>4442100</v>
      </c>
      <c r="K455" s="17">
        <v>3370250</v>
      </c>
      <c r="L455" s="17">
        <v>4340743</v>
      </c>
      <c r="M455" s="82">
        <v>12789483.774</v>
      </c>
      <c r="N455" s="17">
        <v>1079295</v>
      </c>
      <c r="O455" s="17">
        <v>11389027</v>
      </c>
      <c r="P455" s="18">
        <v>2285738</v>
      </c>
    </row>
    <row r="456" spans="1:16" x14ac:dyDescent="0.2">
      <c r="A456" s="34">
        <v>44109</v>
      </c>
      <c r="B456" s="35">
        <v>1261950</v>
      </c>
      <c r="C456" s="35">
        <v>552552</v>
      </c>
      <c r="D456" s="35">
        <v>515522</v>
      </c>
      <c r="E456" s="81">
        <v>1266426</v>
      </c>
      <c r="F456" s="35">
        <v>16000</v>
      </c>
      <c r="G456" s="35">
        <v>1872293</v>
      </c>
      <c r="H456" s="13">
        <v>236342</v>
      </c>
      <c r="I456" s="36">
        <v>44109</v>
      </c>
      <c r="J456" s="17">
        <v>4774331</v>
      </c>
      <c r="K456" s="17">
        <v>3193337</v>
      </c>
      <c r="L456" s="17">
        <v>4188054</v>
      </c>
      <c r="M456" s="82">
        <v>19683286</v>
      </c>
      <c r="N456" s="17">
        <v>1077028</v>
      </c>
      <c r="O456" s="17">
        <v>10393728</v>
      </c>
      <c r="P456" s="18">
        <v>2337156</v>
      </c>
    </row>
    <row r="457" spans="1:16" x14ac:dyDescent="0.2">
      <c r="A457" s="34">
        <v>44110</v>
      </c>
      <c r="B457" s="35">
        <v>643896</v>
      </c>
      <c r="C457" s="35">
        <v>470850</v>
      </c>
      <c r="D457" s="35">
        <v>410182</v>
      </c>
      <c r="E457" s="81">
        <v>667424</v>
      </c>
      <c r="F457" s="35">
        <v>12148</v>
      </c>
      <c r="G457" s="35">
        <v>1161130</v>
      </c>
      <c r="H457" s="13">
        <v>111181</v>
      </c>
      <c r="I457" s="36">
        <v>44110</v>
      </c>
      <c r="J457" s="17">
        <v>4418584</v>
      </c>
      <c r="K457" s="17">
        <v>3013121</v>
      </c>
      <c r="L457" s="17">
        <v>4059647</v>
      </c>
      <c r="M457" s="82">
        <v>17407520</v>
      </c>
      <c r="N457" s="17">
        <v>1038546</v>
      </c>
      <c r="O457" s="17">
        <v>8695972</v>
      </c>
      <c r="P457" s="18">
        <v>2090485</v>
      </c>
    </row>
    <row r="458" spans="1:16" x14ac:dyDescent="0.2">
      <c r="A458" s="34">
        <v>44111</v>
      </c>
      <c r="B458" s="35">
        <v>724568</v>
      </c>
      <c r="C458" s="35">
        <v>460302</v>
      </c>
      <c r="D458" s="35">
        <v>463389</v>
      </c>
      <c r="E458" s="81">
        <v>718927</v>
      </c>
      <c r="F458" s="35">
        <v>14980</v>
      </c>
      <c r="G458" s="35">
        <v>1233589</v>
      </c>
      <c r="H458" s="13">
        <v>137381</v>
      </c>
      <c r="I458" s="36">
        <v>44111</v>
      </c>
      <c r="J458" s="17">
        <v>4203690</v>
      </c>
      <c r="K458" s="17">
        <v>2722789</v>
      </c>
      <c r="L458" s="17">
        <v>3019799</v>
      </c>
      <c r="M458" s="82">
        <v>13337237</v>
      </c>
      <c r="N458" s="17">
        <v>1030951</v>
      </c>
      <c r="O458" s="17">
        <v>6531590</v>
      </c>
      <c r="P458" s="18">
        <v>1217403</v>
      </c>
    </row>
    <row r="459" spans="1:16" x14ac:dyDescent="0.2">
      <c r="A459" s="34">
        <v>44112</v>
      </c>
      <c r="B459" s="35">
        <v>661505</v>
      </c>
      <c r="C459" s="35">
        <v>488711</v>
      </c>
      <c r="D459" s="35">
        <v>389888</v>
      </c>
      <c r="E459" s="81">
        <v>878127</v>
      </c>
      <c r="F459" s="35">
        <v>106056</v>
      </c>
      <c r="G459" s="35">
        <v>1234958</v>
      </c>
      <c r="H459" s="13">
        <v>233507</v>
      </c>
      <c r="I459" s="36">
        <v>44112</v>
      </c>
      <c r="J459" s="17">
        <v>3970724</v>
      </c>
      <c r="K459" s="17">
        <v>2566554</v>
      </c>
      <c r="L459" s="17">
        <v>2577612</v>
      </c>
      <c r="M459" s="82">
        <v>8842790</v>
      </c>
      <c r="N459" s="17">
        <v>671884</v>
      </c>
      <c r="O459" s="17">
        <v>6589386</v>
      </c>
      <c r="P459" s="18">
        <v>1303999</v>
      </c>
    </row>
    <row r="460" spans="1:16" x14ac:dyDescent="0.2">
      <c r="A460" s="34">
        <v>44113</v>
      </c>
      <c r="B460" s="35">
        <v>1015381</v>
      </c>
      <c r="C460" s="35">
        <v>523073</v>
      </c>
      <c r="D460" s="35">
        <v>392579</v>
      </c>
      <c r="E460" s="81">
        <v>997956</v>
      </c>
      <c r="F460" s="35">
        <v>9726</v>
      </c>
      <c r="G460" s="35">
        <v>1600717</v>
      </c>
      <c r="H460" s="13">
        <v>270173</v>
      </c>
      <c r="I460" s="36">
        <v>44113</v>
      </c>
      <c r="J460" s="17">
        <v>4307300</v>
      </c>
      <c r="K460" s="17">
        <v>2495488</v>
      </c>
      <c r="L460" s="17">
        <v>2171560</v>
      </c>
      <c r="M460" s="82">
        <v>4528860</v>
      </c>
      <c r="N460" s="17">
        <v>158910</v>
      </c>
      <c r="O460" s="17">
        <v>7102687</v>
      </c>
      <c r="P460" s="18">
        <v>988584</v>
      </c>
    </row>
    <row r="461" spans="1:16" x14ac:dyDescent="0.2">
      <c r="A461" s="34">
        <v>44117</v>
      </c>
      <c r="B461" s="35">
        <v>3245187</v>
      </c>
      <c r="C461" s="35">
        <v>564579</v>
      </c>
      <c r="D461" s="35">
        <v>621660</v>
      </c>
      <c r="E461" s="81">
        <v>617900</v>
      </c>
      <c r="F461" s="35">
        <v>70128</v>
      </c>
      <c r="G461" s="35">
        <v>2098324</v>
      </c>
      <c r="H461" s="13">
        <v>253860</v>
      </c>
      <c r="I461" s="36">
        <v>44117</v>
      </c>
      <c r="J461" s="17">
        <v>6290537</v>
      </c>
      <c r="K461" s="17">
        <v>2507515</v>
      </c>
      <c r="L461" s="17">
        <v>2277698</v>
      </c>
      <c r="M461" s="82">
        <v>3880334</v>
      </c>
      <c r="N461" s="17">
        <v>213038</v>
      </c>
      <c r="O461" s="17">
        <v>7328718</v>
      </c>
      <c r="P461" s="18">
        <v>1006102</v>
      </c>
    </row>
    <row r="462" spans="1:16" x14ac:dyDescent="0.2">
      <c r="A462" s="34">
        <v>44118</v>
      </c>
      <c r="B462" s="35">
        <v>1137029</v>
      </c>
      <c r="C462" s="35">
        <v>542156</v>
      </c>
      <c r="D462" s="35">
        <v>389700</v>
      </c>
      <c r="E462" s="81">
        <v>623345</v>
      </c>
      <c r="F462" s="35">
        <v>23526</v>
      </c>
      <c r="G462" s="35">
        <v>1209001</v>
      </c>
      <c r="H462" s="13">
        <v>173698</v>
      </c>
      <c r="I462" s="36">
        <v>44118</v>
      </c>
      <c r="J462" s="17">
        <v>6783670</v>
      </c>
      <c r="K462" s="17">
        <v>2578821</v>
      </c>
      <c r="L462" s="17">
        <v>2257216</v>
      </c>
      <c r="M462" s="82">
        <v>3836255</v>
      </c>
      <c r="N462" s="17">
        <v>224416</v>
      </c>
      <c r="O462" s="17">
        <v>7376589</v>
      </c>
      <c r="P462" s="18">
        <v>1068619</v>
      </c>
    </row>
    <row r="463" spans="1:16" x14ac:dyDescent="0.2">
      <c r="A463" s="34">
        <v>44119</v>
      </c>
      <c r="B463" s="35">
        <v>1159427</v>
      </c>
      <c r="C463" s="35">
        <v>551757</v>
      </c>
      <c r="D463" s="35">
        <v>440442</v>
      </c>
      <c r="E463" s="81">
        <v>826213</v>
      </c>
      <c r="F463" s="35">
        <v>18925</v>
      </c>
      <c r="G463" s="35">
        <v>1704196</v>
      </c>
      <c r="H463" s="13">
        <v>314358</v>
      </c>
      <c r="I463" s="36">
        <v>44119</v>
      </c>
      <c r="J463" s="17">
        <v>7218529</v>
      </c>
      <c r="K463" s="17">
        <v>2670276</v>
      </c>
      <c r="L463" s="17">
        <v>2234269</v>
      </c>
      <c r="M463" s="82">
        <v>3943541</v>
      </c>
      <c r="N463" s="17">
        <v>228361</v>
      </c>
      <c r="O463" s="17">
        <v>7847196</v>
      </c>
      <c r="P463" s="18">
        <v>1245596</v>
      </c>
    </row>
    <row r="464" spans="1:16" x14ac:dyDescent="0.2">
      <c r="A464" s="34">
        <v>44120</v>
      </c>
      <c r="B464" s="35">
        <v>1389360</v>
      </c>
      <c r="C464" s="35">
        <v>555345</v>
      </c>
      <c r="D464" s="35">
        <v>536723</v>
      </c>
      <c r="E464" s="81">
        <v>695875</v>
      </c>
      <c r="F464" s="35">
        <v>73664</v>
      </c>
      <c r="G464" s="35">
        <v>1376154</v>
      </c>
      <c r="H464" s="13">
        <v>364696</v>
      </c>
      <c r="I464" s="36">
        <v>44120</v>
      </c>
      <c r="J464" s="17">
        <v>7946384</v>
      </c>
      <c r="K464" s="17">
        <v>2736910</v>
      </c>
      <c r="L464" s="17">
        <v>2381104</v>
      </c>
      <c r="M464" s="82">
        <v>3761289</v>
      </c>
      <c r="N464" s="17">
        <v>195969</v>
      </c>
      <c r="O464" s="17">
        <v>7988392</v>
      </c>
      <c r="P464" s="18">
        <v>1376785</v>
      </c>
    </row>
    <row r="465" spans="1:16" x14ac:dyDescent="0.2">
      <c r="A465" s="34">
        <v>44123</v>
      </c>
      <c r="B465" s="35">
        <v>923298</v>
      </c>
      <c r="C465" s="35">
        <v>642036</v>
      </c>
      <c r="D465" s="35">
        <v>626593</v>
      </c>
      <c r="E465" s="81">
        <v>921799</v>
      </c>
      <c r="F465" s="35">
        <v>10000</v>
      </c>
      <c r="G465" s="35">
        <v>2190151</v>
      </c>
      <c r="H465" s="13">
        <v>243959</v>
      </c>
      <c r="I465" s="36">
        <v>44123</v>
      </c>
      <c r="J465" s="17">
        <v>7854301</v>
      </c>
      <c r="K465" s="17">
        <v>2855873</v>
      </c>
      <c r="L465" s="17">
        <v>2615118</v>
      </c>
      <c r="M465" s="82">
        <v>3685132</v>
      </c>
      <c r="N465" s="17">
        <v>196243</v>
      </c>
      <c r="O465" s="17">
        <v>8577826</v>
      </c>
      <c r="P465" s="18">
        <v>1350571</v>
      </c>
    </row>
    <row r="466" spans="1:16" x14ac:dyDescent="0.2">
      <c r="A466" s="34">
        <v>44124</v>
      </c>
      <c r="B466" s="35">
        <v>1154034</v>
      </c>
      <c r="C466" s="35">
        <v>588920</v>
      </c>
      <c r="D466" s="35">
        <v>446346</v>
      </c>
      <c r="E466" s="81">
        <v>910451</v>
      </c>
      <c r="F466" s="35">
        <v>21068</v>
      </c>
      <c r="G466" s="35">
        <v>1950229</v>
      </c>
      <c r="H466" s="13">
        <v>268273</v>
      </c>
      <c r="I466" s="36">
        <v>44124</v>
      </c>
      <c r="J466" s="17">
        <v>5763148</v>
      </c>
      <c r="K466" s="17">
        <v>2880214</v>
      </c>
      <c r="L466" s="17">
        <v>2439804</v>
      </c>
      <c r="M466" s="82">
        <v>3977683</v>
      </c>
      <c r="N466" s="17">
        <v>147183</v>
      </c>
      <c r="O466" s="17">
        <v>8429731</v>
      </c>
      <c r="P466" s="18">
        <v>1364984</v>
      </c>
    </row>
    <row r="467" spans="1:16" x14ac:dyDescent="0.2">
      <c r="A467" s="34">
        <v>44125</v>
      </c>
      <c r="B467" s="35">
        <v>891137</v>
      </c>
      <c r="C467" s="35">
        <v>566533</v>
      </c>
      <c r="D467" s="35">
        <v>444443</v>
      </c>
      <c r="E467" s="81">
        <v>806713</v>
      </c>
      <c r="F467" s="35">
        <v>155300</v>
      </c>
      <c r="G467" s="35">
        <v>1423091</v>
      </c>
      <c r="H467" s="13">
        <v>478446</v>
      </c>
      <c r="I467" s="36">
        <v>44125</v>
      </c>
      <c r="J467" s="17">
        <v>5517256</v>
      </c>
      <c r="K467" s="17">
        <v>2904591</v>
      </c>
      <c r="L467" s="17">
        <v>2494547</v>
      </c>
      <c r="M467" s="82">
        <v>4161051</v>
      </c>
      <c r="N467" s="17">
        <v>278957</v>
      </c>
      <c r="O467" s="17">
        <v>8643821</v>
      </c>
      <c r="P467" s="18">
        <v>1669732</v>
      </c>
    </row>
    <row r="468" spans="1:16" x14ac:dyDescent="0.2">
      <c r="A468" s="34">
        <v>44126</v>
      </c>
      <c r="B468" s="35">
        <v>942809</v>
      </c>
      <c r="C468" s="35">
        <v>534644</v>
      </c>
      <c r="D468" s="35">
        <v>415363</v>
      </c>
      <c r="E468" s="81">
        <v>839510</v>
      </c>
      <c r="F468" s="35">
        <v>19990</v>
      </c>
      <c r="G468" s="35">
        <v>1053843</v>
      </c>
      <c r="H468" s="13">
        <v>191257</v>
      </c>
      <c r="I468" s="36">
        <v>44126</v>
      </c>
      <c r="J468" s="17">
        <v>5300638</v>
      </c>
      <c r="K468" s="17">
        <v>2887478</v>
      </c>
      <c r="L468" s="17">
        <v>2469468</v>
      </c>
      <c r="M468" s="82">
        <v>4174348</v>
      </c>
      <c r="N468" s="17">
        <v>280022</v>
      </c>
      <c r="O468" s="17">
        <v>7993468</v>
      </c>
      <c r="P468" s="18">
        <v>1546631</v>
      </c>
    </row>
    <row r="469" spans="1:16" x14ac:dyDescent="0.2">
      <c r="A469" s="34">
        <v>44127</v>
      </c>
      <c r="B469" s="35">
        <v>1105423</v>
      </c>
      <c r="C469" s="35">
        <v>597559</v>
      </c>
      <c r="D469" s="35">
        <v>416578</v>
      </c>
      <c r="E469" s="81">
        <v>1874702</v>
      </c>
      <c r="F469" s="35">
        <v>158639</v>
      </c>
      <c r="G469" s="35">
        <v>1402606</v>
      </c>
      <c r="H469" s="13">
        <v>272173</v>
      </c>
      <c r="I469" s="36">
        <v>44127</v>
      </c>
      <c r="J469" s="17">
        <v>5016701</v>
      </c>
      <c r="K469" s="17">
        <v>2929692</v>
      </c>
      <c r="L469" s="17">
        <v>2349323</v>
      </c>
      <c r="M469" s="82">
        <v>5353175</v>
      </c>
      <c r="N469" s="17">
        <v>364997</v>
      </c>
      <c r="O469" s="17">
        <v>8019920</v>
      </c>
      <c r="P469" s="18">
        <v>1454108</v>
      </c>
    </row>
    <row r="470" spans="1:16" x14ac:dyDescent="0.2">
      <c r="A470" s="34">
        <v>44130</v>
      </c>
      <c r="B470" s="35">
        <v>1238165</v>
      </c>
      <c r="C470" s="35">
        <v>716825</v>
      </c>
      <c r="D470" s="35">
        <v>503149</v>
      </c>
      <c r="E470" s="81">
        <v>1789961</v>
      </c>
      <c r="F470" s="35">
        <v>38734</v>
      </c>
      <c r="G470" s="35">
        <v>2057831</v>
      </c>
      <c r="H470" s="13">
        <v>192246</v>
      </c>
      <c r="I470" s="36">
        <v>44130</v>
      </c>
      <c r="J470" s="17">
        <v>5331568</v>
      </c>
      <c r="K470" s="17">
        <v>3004481</v>
      </c>
      <c r="L470" s="17">
        <v>2225879</v>
      </c>
      <c r="M470" s="82">
        <v>6221337</v>
      </c>
      <c r="N470" s="17">
        <v>393731</v>
      </c>
      <c r="O470" s="17">
        <v>7887600</v>
      </c>
      <c r="P470" s="18">
        <v>1402395</v>
      </c>
    </row>
    <row r="471" spans="1:16" x14ac:dyDescent="0.2">
      <c r="A471" s="34">
        <v>44131</v>
      </c>
      <c r="B471" s="35">
        <v>1076956</v>
      </c>
      <c r="C471" s="35">
        <v>640215</v>
      </c>
      <c r="D471" s="35">
        <v>418709</v>
      </c>
      <c r="E471" s="81">
        <v>1209419</v>
      </c>
      <c r="F471" s="35">
        <v>130679</v>
      </c>
      <c r="G471" s="35">
        <v>1365131</v>
      </c>
      <c r="H471" s="13">
        <v>192799</v>
      </c>
      <c r="I471" s="36">
        <v>44131</v>
      </c>
      <c r="J471" s="17">
        <v>5254490</v>
      </c>
      <c r="K471" s="17">
        <v>3055776</v>
      </c>
      <c r="L471" s="17">
        <v>2198242</v>
      </c>
      <c r="M471" s="82">
        <v>6520305</v>
      </c>
      <c r="N471" s="17">
        <v>503342</v>
      </c>
      <c r="O471" s="17">
        <v>7302502</v>
      </c>
      <c r="P471" s="18">
        <v>1326921</v>
      </c>
    </row>
    <row r="472" spans="1:16" x14ac:dyDescent="0.2">
      <c r="A472" s="34">
        <v>44132</v>
      </c>
      <c r="B472" s="35">
        <v>735016</v>
      </c>
      <c r="C472" s="35">
        <v>626690</v>
      </c>
      <c r="D472" s="35">
        <v>437624</v>
      </c>
      <c r="E472" s="81">
        <v>1616464</v>
      </c>
      <c r="F472" s="35">
        <v>240524</v>
      </c>
      <c r="G472" s="35">
        <v>2360641</v>
      </c>
      <c r="H472" s="13">
        <v>456947</v>
      </c>
      <c r="I472" s="36">
        <v>44132</v>
      </c>
      <c r="J472" s="17">
        <v>5098369</v>
      </c>
      <c r="K472" s="17">
        <v>3115933</v>
      </c>
      <c r="L472" s="17">
        <v>2191423</v>
      </c>
      <c r="M472" s="82">
        <v>7330056</v>
      </c>
      <c r="N472" s="17">
        <v>588566</v>
      </c>
      <c r="O472" s="17">
        <v>8240052</v>
      </c>
      <c r="P472" s="18">
        <v>1305422</v>
      </c>
    </row>
    <row r="473" spans="1:16" x14ac:dyDescent="0.2">
      <c r="A473" s="34">
        <v>44133</v>
      </c>
      <c r="B473" s="35">
        <v>1202555</v>
      </c>
      <c r="C473" s="35">
        <v>633547</v>
      </c>
      <c r="D473" s="35">
        <v>546890</v>
      </c>
      <c r="E473" s="81">
        <v>1566031</v>
      </c>
      <c r="F473" s="35">
        <v>3650</v>
      </c>
      <c r="G473" s="35">
        <v>1585321</v>
      </c>
      <c r="H473" s="13">
        <v>503911</v>
      </c>
      <c r="I473" s="36">
        <v>44133</v>
      </c>
      <c r="J473" s="17">
        <v>5358115</v>
      </c>
      <c r="K473" s="17">
        <v>3214836</v>
      </c>
      <c r="L473" s="17">
        <v>2322950</v>
      </c>
      <c r="M473" s="82">
        <v>8056577</v>
      </c>
      <c r="N473" s="17">
        <v>572226</v>
      </c>
      <c r="O473" s="17">
        <v>8771530</v>
      </c>
      <c r="P473" s="18">
        <v>1618076</v>
      </c>
    </row>
    <row r="474" spans="1:16" x14ac:dyDescent="0.2">
      <c r="A474" s="34">
        <v>44134</v>
      </c>
      <c r="B474" s="35">
        <v>710869</v>
      </c>
      <c r="C474" s="35">
        <v>742108</v>
      </c>
      <c r="D474" s="35">
        <v>540073</v>
      </c>
      <c r="E474" s="81">
        <v>1840425</v>
      </c>
      <c r="F474" s="35">
        <v>16747</v>
      </c>
      <c r="G474" s="35">
        <v>2103942</v>
      </c>
      <c r="H474" s="13">
        <v>714537</v>
      </c>
      <c r="I474" s="36">
        <v>44134</v>
      </c>
      <c r="J474" s="17">
        <v>4963561</v>
      </c>
      <c r="K474" s="17">
        <v>3359385</v>
      </c>
      <c r="L474" s="17">
        <v>2446445</v>
      </c>
      <c r="M474" s="82">
        <v>8022300</v>
      </c>
      <c r="N474" s="17">
        <v>430334</v>
      </c>
      <c r="O474" s="17">
        <v>9472866</v>
      </c>
      <c r="P474" s="18">
        <v>2060440</v>
      </c>
    </row>
    <row r="475" spans="1:16" x14ac:dyDescent="0.2">
      <c r="A475" s="34">
        <v>44138</v>
      </c>
      <c r="B475" s="35">
        <v>1201006</v>
      </c>
      <c r="C475" s="35">
        <v>701918</v>
      </c>
      <c r="D475" s="35">
        <v>567789</v>
      </c>
      <c r="E475" s="81">
        <v>1182220</v>
      </c>
      <c r="F475" s="35">
        <v>24862</v>
      </c>
      <c r="G475" s="35">
        <v>2531728</v>
      </c>
      <c r="H475" s="13">
        <v>472566</v>
      </c>
      <c r="I475" s="36">
        <v>44138</v>
      </c>
      <c r="J475" s="17">
        <v>4926402</v>
      </c>
      <c r="K475" s="17">
        <v>3344478</v>
      </c>
      <c r="L475" s="17">
        <v>2511085</v>
      </c>
      <c r="M475" s="82">
        <v>7414559</v>
      </c>
      <c r="N475" s="17">
        <v>416462</v>
      </c>
      <c r="O475" s="17">
        <v>9946763</v>
      </c>
      <c r="P475" s="18">
        <v>2340760</v>
      </c>
    </row>
    <row r="476" spans="1:16" x14ac:dyDescent="0.2">
      <c r="A476" s="34">
        <v>44139</v>
      </c>
      <c r="B476" s="35">
        <v>929656</v>
      </c>
      <c r="C476" s="35">
        <v>553056</v>
      </c>
      <c r="D476" s="35">
        <v>396285</v>
      </c>
      <c r="E476" s="81">
        <v>1003676</v>
      </c>
      <c r="F476" s="35">
        <v>40389</v>
      </c>
      <c r="G476" s="35">
        <v>1425200</v>
      </c>
      <c r="H476" s="13">
        <v>146795</v>
      </c>
      <c r="I476" s="36">
        <v>44139</v>
      </c>
      <c r="J476" s="17">
        <v>4779102</v>
      </c>
      <c r="K476" s="17">
        <v>3257319</v>
      </c>
      <c r="L476" s="17">
        <v>2488661</v>
      </c>
      <c r="M476" s="82">
        <v>7208816</v>
      </c>
      <c r="N476" s="17">
        <v>326172</v>
      </c>
      <c r="O476" s="17">
        <v>10006832</v>
      </c>
      <c r="P476" s="18">
        <v>2294756</v>
      </c>
    </row>
    <row r="477" spans="1:16" x14ac:dyDescent="0.2">
      <c r="A477" s="34">
        <v>44140</v>
      </c>
      <c r="B477" s="35">
        <v>901004</v>
      </c>
      <c r="C477" s="35">
        <v>527801</v>
      </c>
      <c r="D477" s="35">
        <v>422305</v>
      </c>
      <c r="E477" s="81">
        <v>988297</v>
      </c>
      <c r="F477" s="35">
        <v>25000</v>
      </c>
      <c r="G477" s="35">
        <v>1905874</v>
      </c>
      <c r="H477" s="13">
        <v>247568</v>
      </c>
      <c r="I477" s="36">
        <v>44140</v>
      </c>
      <c r="J477" s="17">
        <v>4945090</v>
      </c>
      <c r="K477" s="17">
        <v>3158430</v>
      </c>
      <c r="L477" s="17">
        <v>2473342</v>
      </c>
      <c r="M477" s="82">
        <v>6580649</v>
      </c>
      <c r="N477" s="17">
        <v>110648</v>
      </c>
      <c r="O477" s="17">
        <v>9552065</v>
      </c>
      <c r="P477" s="18">
        <v>2085377</v>
      </c>
    </row>
    <row r="478" spans="1:16" x14ac:dyDescent="0.2">
      <c r="A478" s="34">
        <v>44141</v>
      </c>
      <c r="B478" s="35">
        <v>921205</v>
      </c>
      <c r="C478" s="35">
        <v>502560</v>
      </c>
      <c r="D478" s="35">
        <v>405367</v>
      </c>
      <c r="E478" s="81">
        <v>1076108</v>
      </c>
      <c r="F478" s="35">
        <v>9003</v>
      </c>
      <c r="G478" s="35">
        <v>1568518</v>
      </c>
      <c r="H478" s="13">
        <v>458878</v>
      </c>
      <c r="I478" s="36">
        <v>44141</v>
      </c>
      <c r="J478" s="17">
        <v>4663740</v>
      </c>
      <c r="K478" s="17">
        <v>3027443</v>
      </c>
      <c r="L478" s="17">
        <v>2331819</v>
      </c>
      <c r="M478" s="82">
        <v>6090726</v>
      </c>
      <c r="N478" s="17">
        <v>116001</v>
      </c>
      <c r="O478" s="17">
        <v>9535262</v>
      </c>
      <c r="P478" s="18">
        <v>2040344</v>
      </c>
    </row>
    <row r="479" spans="1:16" x14ac:dyDescent="0.2">
      <c r="A479" s="34">
        <v>44144</v>
      </c>
      <c r="B479" s="35">
        <v>1487281</v>
      </c>
      <c r="C479" s="35">
        <v>664292</v>
      </c>
      <c r="D479" s="35">
        <v>713054</v>
      </c>
      <c r="E479" s="81">
        <v>1187906</v>
      </c>
      <c r="F479" s="35">
        <v>164060</v>
      </c>
      <c r="G479" s="35">
        <v>1562346</v>
      </c>
      <c r="H479" s="13">
        <v>206936</v>
      </c>
      <c r="I479" s="36">
        <v>44144</v>
      </c>
      <c r="J479" s="17">
        <v>5440152</v>
      </c>
      <c r="K479" s="17">
        <v>2949627</v>
      </c>
      <c r="L479" s="17">
        <v>2504800</v>
      </c>
      <c r="M479" s="82">
        <v>5438207</v>
      </c>
      <c r="N479" s="17">
        <v>263314</v>
      </c>
      <c r="O479" s="17">
        <v>8993666</v>
      </c>
      <c r="P479" s="18">
        <v>1532743</v>
      </c>
    </row>
    <row r="480" spans="1:16" x14ac:dyDescent="0.2">
      <c r="A480" s="34">
        <v>44145</v>
      </c>
      <c r="B480" s="35">
        <v>958106</v>
      </c>
      <c r="C480" s="35">
        <v>592371</v>
      </c>
      <c r="D480" s="35">
        <v>471137</v>
      </c>
      <c r="E480" s="81">
        <v>1855280</v>
      </c>
      <c r="F480" s="35">
        <v>4900</v>
      </c>
      <c r="G480" s="35">
        <v>1622230</v>
      </c>
      <c r="H480" s="13">
        <v>258515</v>
      </c>
      <c r="I480" s="36">
        <v>44145</v>
      </c>
      <c r="J480" s="17">
        <v>5197252</v>
      </c>
      <c r="K480" s="17">
        <v>2840080</v>
      </c>
      <c r="L480" s="17">
        <v>2408148</v>
      </c>
      <c r="M480" s="82">
        <v>6111267</v>
      </c>
      <c r="N480" s="17">
        <v>243352</v>
      </c>
      <c r="O480" s="17">
        <v>8084168</v>
      </c>
      <c r="P480" s="18">
        <v>1318692</v>
      </c>
    </row>
    <row r="481" spans="1:16" x14ac:dyDescent="0.2">
      <c r="A481" s="34">
        <v>44146</v>
      </c>
      <c r="B481" s="35">
        <v>934300</v>
      </c>
      <c r="C481" s="35">
        <v>558611</v>
      </c>
      <c r="D481" s="35">
        <v>409753</v>
      </c>
      <c r="E481" s="81">
        <v>1136100</v>
      </c>
      <c r="F481" s="35">
        <v>12400</v>
      </c>
      <c r="G481" s="35">
        <v>1870233</v>
      </c>
      <c r="H481" s="13">
        <v>71141</v>
      </c>
      <c r="I481" s="36">
        <v>44146</v>
      </c>
      <c r="J481" s="17">
        <v>5201896</v>
      </c>
      <c r="K481" s="17">
        <v>2845635</v>
      </c>
      <c r="L481" s="17">
        <v>2421616</v>
      </c>
      <c r="M481" s="82">
        <v>6243691</v>
      </c>
      <c r="N481" s="17">
        <v>215363</v>
      </c>
      <c r="O481" s="17">
        <v>8529201</v>
      </c>
      <c r="P481" s="18">
        <v>1243038</v>
      </c>
    </row>
    <row r="482" spans="1:16" x14ac:dyDescent="0.2">
      <c r="A482" s="34">
        <v>44147</v>
      </c>
      <c r="B482" s="35">
        <v>1275000</v>
      </c>
      <c r="C482" s="35">
        <v>534530</v>
      </c>
      <c r="D482" s="35">
        <v>414539</v>
      </c>
      <c r="E482" s="81">
        <v>2683656</v>
      </c>
      <c r="F482" s="35">
        <v>45100</v>
      </c>
      <c r="G482" s="35">
        <v>1138191</v>
      </c>
      <c r="H482" s="13">
        <v>440078</v>
      </c>
      <c r="I482" s="36">
        <v>44147</v>
      </c>
      <c r="J482" s="17">
        <v>5575892</v>
      </c>
      <c r="K482" s="17">
        <v>2852364</v>
      </c>
      <c r="L482" s="17">
        <v>2413850</v>
      </c>
      <c r="M482" s="82">
        <v>7939050</v>
      </c>
      <c r="N482" s="17">
        <v>235463</v>
      </c>
      <c r="O482" s="17">
        <v>7761518</v>
      </c>
      <c r="P482" s="18">
        <v>1435548</v>
      </c>
    </row>
    <row r="483" spans="1:16" x14ac:dyDescent="0.2">
      <c r="A483" s="34">
        <v>44148</v>
      </c>
      <c r="B483" s="35">
        <v>748157</v>
      </c>
      <c r="C483" s="35">
        <v>580685</v>
      </c>
      <c r="D483" s="35">
        <v>389751</v>
      </c>
      <c r="E483" s="81">
        <v>991805</v>
      </c>
      <c r="F483" s="35">
        <v>52000</v>
      </c>
      <c r="G483" s="35">
        <v>1507376</v>
      </c>
      <c r="H483" s="13">
        <v>645855</v>
      </c>
      <c r="I483" s="36">
        <v>44148</v>
      </c>
      <c r="J483" s="17">
        <v>5402844</v>
      </c>
      <c r="K483" s="17">
        <v>2930489</v>
      </c>
      <c r="L483" s="17">
        <v>2398234</v>
      </c>
      <c r="M483" s="82">
        <v>7854747</v>
      </c>
      <c r="N483" s="17">
        <v>278460</v>
      </c>
      <c r="O483" s="17">
        <v>7700376</v>
      </c>
      <c r="P483" s="18">
        <v>1622525</v>
      </c>
    </row>
    <row r="484" spans="1:16" x14ac:dyDescent="0.2">
      <c r="A484" s="34">
        <v>44151</v>
      </c>
      <c r="B484" s="35">
        <v>1408426</v>
      </c>
      <c r="C484" s="35">
        <v>664403</v>
      </c>
      <c r="D484" s="35">
        <v>471732</v>
      </c>
      <c r="E484" s="81">
        <v>638537</v>
      </c>
      <c r="F484" s="35">
        <v>26394</v>
      </c>
      <c r="G484" s="35">
        <v>1801694</v>
      </c>
      <c r="H484" s="13">
        <v>235420</v>
      </c>
      <c r="I484" s="36">
        <v>44151</v>
      </c>
      <c r="J484" s="17">
        <v>5323989</v>
      </c>
      <c r="K484" s="17">
        <v>2930600</v>
      </c>
      <c r="L484" s="17">
        <v>2156912</v>
      </c>
      <c r="M484" s="82">
        <v>7305378</v>
      </c>
      <c r="N484" s="17">
        <v>140794</v>
      </c>
      <c r="O484" s="17">
        <v>7939724</v>
      </c>
      <c r="P484" s="18">
        <v>1651009</v>
      </c>
    </row>
    <row r="485" spans="1:16" x14ac:dyDescent="0.2">
      <c r="A485" s="34">
        <v>44152</v>
      </c>
      <c r="B485" s="35">
        <v>1108852</v>
      </c>
      <c r="C485" s="35">
        <v>582924</v>
      </c>
      <c r="D485" s="35">
        <v>405780</v>
      </c>
      <c r="E485" s="81">
        <v>1046623</v>
      </c>
      <c r="F485" s="35">
        <v>4181</v>
      </c>
      <c r="G485" s="35">
        <v>1324032</v>
      </c>
      <c r="H485" s="13">
        <v>364446</v>
      </c>
      <c r="I485" s="36">
        <v>44152</v>
      </c>
      <c r="J485" s="17">
        <v>5474735</v>
      </c>
      <c r="K485" s="17">
        <v>2921153</v>
      </c>
      <c r="L485" s="17">
        <v>2091555</v>
      </c>
      <c r="M485" s="82">
        <v>6496721</v>
      </c>
      <c r="N485" s="17">
        <v>140075</v>
      </c>
      <c r="O485" s="17">
        <v>7641526</v>
      </c>
      <c r="P485" s="18">
        <v>1756940</v>
      </c>
    </row>
    <row r="486" spans="1:16" x14ac:dyDescent="0.2">
      <c r="A486" s="34">
        <v>44153</v>
      </c>
      <c r="B486" s="35">
        <v>1150196</v>
      </c>
      <c r="C486" s="35">
        <v>589480</v>
      </c>
      <c r="D486" s="35">
        <v>403651</v>
      </c>
      <c r="E486" s="81">
        <v>1026114</v>
      </c>
      <c r="F486" s="35">
        <v>8911</v>
      </c>
      <c r="G486" s="35">
        <v>1836441</v>
      </c>
      <c r="H486" s="13">
        <v>337773</v>
      </c>
      <c r="I486" s="36">
        <v>44153</v>
      </c>
      <c r="J486" s="17">
        <v>5690631</v>
      </c>
      <c r="K486" s="17">
        <v>2952022</v>
      </c>
      <c r="L486" s="17">
        <v>2085453</v>
      </c>
      <c r="M486" s="82">
        <v>6386735</v>
      </c>
      <c r="N486" s="17">
        <v>136586</v>
      </c>
      <c r="O486" s="17">
        <v>7607734</v>
      </c>
      <c r="P486" s="18">
        <v>2023572</v>
      </c>
    </row>
    <row r="487" spans="1:16" x14ac:dyDescent="0.2">
      <c r="A487" s="34">
        <v>44154</v>
      </c>
      <c r="B487" s="35">
        <v>1148728</v>
      </c>
      <c r="C487" s="35">
        <v>569706</v>
      </c>
      <c r="D487" s="35">
        <v>403178</v>
      </c>
      <c r="E487" s="81">
        <v>1080186</v>
      </c>
      <c r="F487" s="35">
        <v>100240</v>
      </c>
      <c r="G487" s="35">
        <v>1635970</v>
      </c>
      <c r="H487" s="13">
        <v>548483</v>
      </c>
      <c r="I487" s="36">
        <v>44154</v>
      </c>
      <c r="J487" s="17">
        <v>5564359</v>
      </c>
      <c r="K487" s="17">
        <v>2987198</v>
      </c>
      <c r="L487" s="17">
        <v>2074092</v>
      </c>
      <c r="M487" s="82">
        <v>4783265</v>
      </c>
      <c r="N487" s="17">
        <v>191726</v>
      </c>
      <c r="O487" s="17">
        <v>8105513</v>
      </c>
      <c r="P487" s="18">
        <v>2131977</v>
      </c>
    </row>
    <row r="488" spans="1:16" x14ac:dyDescent="0.2">
      <c r="A488" s="34">
        <v>44155</v>
      </c>
      <c r="B488" s="35">
        <v>855545</v>
      </c>
      <c r="C488" s="35">
        <v>502419</v>
      </c>
      <c r="D488" s="35">
        <v>344843</v>
      </c>
      <c r="E488" s="81">
        <v>975884</v>
      </c>
      <c r="F488" s="35">
        <v>8000</v>
      </c>
      <c r="G488" s="35">
        <v>1352224</v>
      </c>
      <c r="H488" s="13">
        <v>129875</v>
      </c>
      <c r="I488" s="36">
        <v>44155</v>
      </c>
      <c r="J488" s="17">
        <v>5671747</v>
      </c>
      <c r="K488" s="17">
        <v>2908932</v>
      </c>
      <c r="L488" s="17">
        <v>2029184</v>
      </c>
      <c r="M488" s="82">
        <v>4767344</v>
      </c>
      <c r="N488" s="17">
        <v>147726</v>
      </c>
      <c r="O488" s="17">
        <v>7950361</v>
      </c>
      <c r="P488" s="18">
        <v>1615997</v>
      </c>
    </row>
    <row r="489" spans="1:16" x14ac:dyDescent="0.2">
      <c r="A489" s="34">
        <v>44158</v>
      </c>
      <c r="B489" s="35">
        <v>1468096</v>
      </c>
      <c r="C489" s="35">
        <v>735257</v>
      </c>
      <c r="D489" s="35">
        <v>576246</v>
      </c>
      <c r="E489" s="81">
        <v>963487</v>
      </c>
      <c r="F489" s="35">
        <v>165293</v>
      </c>
      <c r="G489" s="35">
        <v>1959912</v>
      </c>
      <c r="H489" s="13">
        <v>298676</v>
      </c>
      <c r="I489" s="36">
        <v>44158</v>
      </c>
      <c r="J489" s="17">
        <v>5731417</v>
      </c>
      <c r="K489" s="17">
        <v>2979786</v>
      </c>
      <c r="L489" s="17">
        <v>2133698</v>
      </c>
      <c r="M489" s="82">
        <v>5092294</v>
      </c>
      <c r="N489" s="17">
        <v>286625</v>
      </c>
      <c r="O489" s="17">
        <v>8108579</v>
      </c>
      <c r="P489" s="18">
        <v>1679253</v>
      </c>
    </row>
    <row r="490" spans="1:16" x14ac:dyDescent="0.2">
      <c r="A490" s="34">
        <v>44159</v>
      </c>
      <c r="B490" s="35">
        <v>996616</v>
      </c>
      <c r="C490" s="35">
        <v>661948</v>
      </c>
      <c r="D490" s="35">
        <v>410064</v>
      </c>
      <c r="E490" s="81">
        <v>1743452</v>
      </c>
      <c r="F490" s="35">
        <v>20500</v>
      </c>
      <c r="G490" s="35">
        <v>1643582</v>
      </c>
      <c r="H490" s="13">
        <v>330890</v>
      </c>
      <c r="I490" s="36">
        <v>44159</v>
      </c>
      <c r="J490" s="17">
        <v>5619181</v>
      </c>
      <c r="K490" s="17">
        <v>3058810</v>
      </c>
      <c r="L490" s="17">
        <v>2137982</v>
      </c>
      <c r="M490" s="82">
        <v>5789123</v>
      </c>
      <c r="N490" s="17">
        <v>302944</v>
      </c>
      <c r="O490" s="17">
        <v>8428129</v>
      </c>
      <c r="P490" s="18">
        <v>1645697</v>
      </c>
    </row>
    <row r="491" spans="1:16" x14ac:dyDescent="0.2">
      <c r="A491" s="34">
        <v>44160</v>
      </c>
      <c r="B491" s="35">
        <v>707923</v>
      </c>
      <c r="C491" s="35">
        <v>655015</v>
      </c>
      <c r="D491" s="35">
        <v>457030</v>
      </c>
      <c r="E491" s="81">
        <v>1595283</v>
      </c>
      <c r="F491" s="35">
        <v>3000</v>
      </c>
      <c r="G491" s="35">
        <v>1928182</v>
      </c>
      <c r="H491" s="13">
        <v>282481</v>
      </c>
      <c r="I491" s="36">
        <v>44160</v>
      </c>
      <c r="J491" s="17">
        <v>5176908</v>
      </c>
      <c r="K491" s="17">
        <v>3124345</v>
      </c>
      <c r="L491" s="17">
        <v>2191361</v>
      </c>
      <c r="M491" s="82">
        <v>6358292</v>
      </c>
      <c r="N491" s="17">
        <v>297033</v>
      </c>
      <c r="O491" s="17">
        <v>8519870</v>
      </c>
      <c r="P491" s="18">
        <v>1590405</v>
      </c>
    </row>
    <row r="492" spans="1:16" x14ac:dyDescent="0.2">
      <c r="A492" s="34">
        <v>44161</v>
      </c>
      <c r="B492" s="35">
        <v>1400890</v>
      </c>
      <c r="C492" s="35">
        <v>1178107</v>
      </c>
      <c r="D492" s="35">
        <v>2269246</v>
      </c>
      <c r="E492" s="81">
        <v>11476738</v>
      </c>
      <c r="F492" s="35">
        <v>104691</v>
      </c>
      <c r="G492" s="35">
        <v>2936414</v>
      </c>
      <c r="H492" s="13">
        <v>79601</v>
      </c>
      <c r="I492" s="36">
        <v>44161</v>
      </c>
      <c r="J492" s="17">
        <v>5429070</v>
      </c>
      <c r="K492" s="17">
        <v>3732746</v>
      </c>
      <c r="L492" s="17">
        <v>4057429</v>
      </c>
      <c r="M492" s="82">
        <v>16754844</v>
      </c>
      <c r="N492" s="17">
        <v>301484</v>
      </c>
      <c r="O492" s="17">
        <v>9820314</v>
      </c>
      <c r="P492" s="18">
        <v>1121523</v>
      </c>
    </row>
    <row r="493" spans="1:16" x14ac:dyDescent="0.2">
      <c r="A493" s="34">
        <v>44162</v>
      </c>
      <c r="B493" s="35">
        <v>803863</v>
      </c>
      <c r="C493" s="35">
        <v>478134</v>
      </c>
      <c r="D493" s="35">
        <v>558897</v>
      </c>
      <c r="E493" s="81">
        <v>1833902</v>
      </c>
      <c r="F493" s="35">
        <v>21608</v>
      </c>
      <c r="G493" s="35">
        <v>2017733</v>
      </c>
      <c r="H493" s="13">
        <v>224589</v>
      </c>
      <c r="I493" s="36">
        <v>44162</v>
      </c>
      <c r="J493" s="17">
        <v>5377388</v>
      </c>
      <c r="K493" s="17">
        <v>3708461</v>
      </c>
      <c r="L493" s="17">
        <v>4271483</v>
      </c>
      <c r="M493" s="82">
        <v>17612862</v>
      </c>
      <c r="N493" s="17">
        <v>315092</v>
      </c>
      <c r="O493" s="17">
        <v>10485823</v>
      </c>
      <c r="P493" s="18">
        <v>1216237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Erika Leal Mello</cp:lastModifiedBy>
  <dcterms:created xsi:type="dcterms:W3CDTF">2020-04-22T20:44:31Z</dcterms:created>
  <dcterms:modified xsi:type="dcterms:W3CDTF">2020-12-11T19:21:17Z</dcterms:modified>
</cp:coreProperties>
</file>